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E49" i="1"/>
  <c r="E53" i="1" l="1"/>
  <c r="D53" i="1"/>
  <c r="E40" i="1"/>
  <c r="D40" i="1"/>
  <c r="E43" i="1" l="1"/>
  <c r="D43" i="1"/>
  <c r="D50" i="1"/>
  <c r="E44" i="1"/>
  <c r="D41" i="1"/>
  <c r="C41" i="1"/>
  <c r="E27" i="1"/>
  <c r="D27" i="1"/>
  <c r="C27" i="1"/>
  <c r="E15" i="1"/>
  <c r="D15" i="1"/>
  <c r="C15" i="1"/>
  <c r="E31" i="1"/>
  <c r="C53" i="1" l="1"/>
  <c r="C49" i="1"/>
  <c r="E45" i="1" l="1"/>
  <c r="E28" i="1"/>
  <c r="E41" i="1" l="1"/>
</calcChain>
</file>

<file path=xl/sharedStrings.xml><?xml version="1.0" encoding="utf-8"?>
<sst xmlns="http://schemas.openxmlformats.org/spreadsheetml/2006/main" count="88" uniqueCount="43">
  <si>
    <t xml:space="preserve">年度 </t>
  </si>
  <si>
    <t>资金名称</t>
  </si>
  <si>
    <t>双湖县</t>
  </si>
  <si>
    <t>资金到位数</t>
  </si>
  <si>
    <t>结转结余资金</t>
  </si>
  <si>
    <t>结转结余使用计划</t>
  </si>
  <si>
    <t>2016年</t>
  </si>
  <si>
    <t>产业资金</t>
  </si>
  <si>
    <t>政策性定向补助</t>
  </si>
  <si>
    <t>生态岗位补助</t>
  </si>
  <si>
    <t>贷款贴息资金</t>
  </si>
  <si>
    <t>农村危房改造资金</t>
  </si>
  <si>
    <t>农村公路建设经费</t>
  </si>
  <si>
    <t>技能培训经费</t>
  </si>
  <si>
    <t>计划用于双湖县高海拔培训，培训时间为2018年11月中旬到2019年1月中旬</t>
  </si>
  <si>
    <t>易地搬迁建设资金</t>
  </si>
  <si>
    <t>易地搬迁项目还未全面完工，结余资金4194.57万元，其中向高海拔搬迁项目77户332人项目款安排1992万元，其余资金安排给县辖区内上一年完工项目的维修款、今年未完工项目的进度款、装修款等</t>
  </si>
  <si>
    <t>其它整合资金</t>
  </si>
  <si>
    <t>市级%10配套资金</t>
  </si>
  <si>
    <t>县级10%配套资金</t>
  </si>
  <si>
    <t xml:space="preserve">2016年合计 </t>
  </si>
  <si>
    <t>2017年</t>
  </si>
  <si>
    <t xml:space="preserve">2017年合计 </t>
  </si>
  <si>
    <t>2018年</t>
  </si>
  <si>
    <t>上报退回请示、脱贫指发【2018】86</t>
  </si>
  <si>
    <t xml:space="preserve"> </t>
  </si>
  <si>
    <t>预拨2019年生态岗位补助</t>
  </si>
  <si>
    <t xml:space="preserve"> </t>
    <phoneticPr fontId="4" type="noConversion"/>
  </si>
  <si>
    <t xml:space="preserve"> </t>
    <phoneticPr fontId="3" type="noConversion"/>
  </si>
  <si>
    <t xml:space="preserve">2018年合计 </t>
  </si>
  <si>
    <t>合计</t>
  </si>
  <si>
    <t>2016年以来总合计</t>
  </si>
  <si>
    <t xml:space="preserve"> </t>
    <phoneticPr fontId="3" type="noConversion"/>
  </si>
  <si>
    <t xml:space="preserve">已上报退回请示。 </t>
    <phoneticPr fontId="4" type="noConversion"/>
  </si>
  <si>
    <t xml:space="preserve"> </t>
    <phoneticPr fontId="3" type="noConversion"/>
  </si>
  <si>
    <r>
      <t xml:space="preserve">                               2016年-2018年脱贫攻坚整合资金统计表                               </t>
    </r>
    <r>
      <rPr>
        <b/>
        <sz val="9"/>
        <rFont val="宋体"/>
        <family val="3"/>
        <charset val="134"/>
      </rPr>
      <t>填表人：央金</t>
    </r>
    <phoneticPr fontId="4" type="noConversion"/>
  </si>
  <si>
    <t xml:space="preserve"> 按市财政局要求于12月19日将结余资金金额退款给市财政局。</t>
    <phoneticPr fontId="3" type="noConversion"/>
  </si>
  <si>
    <t xml:space="preserve"> </t>
    <phoneticPr fontId="3" type="noConversion"/>
  </si>
  <si>
    <t xml:space="preserve"> 按市财政局要求于12月19日将结余资金金额退款给市财政局。</t>
    <phoneticPr fontId="3" type="noConversion"/>
  </si>
  <si>
    <t xml:space="preserve"> </t>
    <phoneticPr fontId="3" type="noConversion"/>
  </si>
  <si>
    <t xml:space="preserve"> </t>
    <phoneticPr fontId="3" type="noConversion"/>
  </si>
  <si>
    <t>截止12.26支出数</t>
    <phoneticPr fontId="4" type="noConversion"/>
  </si>
  <si>
    <r>
      <t>易地搬迁项目还未全面完工， 其中向高海拔搬迁项目77户332人项目款安排1992万元，其余资金安排给县辖区内上一年完工项目的维修款、今年未完工项目的进度款、装修款等；11月9日易地搬迁支出7.92万元.11月15日巴岭乡1村异地搬迁项目支出10.04万元。11月19日巴岭乡1村易地搬迁项目5.1万元。11月22日巴岭乡1村易地搬迁项目支出7.3万元。 2017年措折罗玛镇第五标段易地搬迁项目支出19.8万元。11月23日易地搬迁总支出226.5864万元。11月28日易地搬迁支出287.8万元。2017年扶贫办易地搬迁建档建设项目—协德乡支出：7.778万元。2018年12月20日县配套整合资金减去2409.4万元。12月20日双湖县协德乡1村易地搬迁项目支出：18.2590万元，12月20日双湖县巴岭乡1村2017年易地搬迁项目17.0337万元。2018年12月20日巴岭乡一村二村易地搬迁项目款支出：9.306万元，2018年12月21日协德乡五村易地搬迁项目款支出：49.414万元，2018年12月21日巴岭乡二村易地搬迁项目款支出：9.053万元，2018年12月21日巴岭乡二村易地搬迁项目款支出：8.007万元，2018年12月21日双湖县易地搬迁项目款支出：95.040万元</t>
    </r>
    <r>
      <rPr>
        <sz val="9"/>
        <color theme="1"/>
        <rFont val="仿宋"/>
        <family val="3"/>
        <charset val="134"/>
      </rPr>
      <t>，2018年12月21日巴岭乡四村易地搬迁项目款支出：1.630万元，</t>
    </r>
    <r>
      <rPr>
        <sz val="9"/>
        <rFont val="仿宋"/>
        <family val="3"/>
        <charset val="134"/>
      </rPr>
      <t>2018年12月21日措折罗玛镇易地搬迁项目款支出：4.742万元，2018年12月21日措折罗玛镇异地搬迁项目款：39.27万元，2018年12月24日措折罗玛镇一村异地搬迁项目款支出：3.811万元，2018年12月24日巴岭乡麦相村异地搬迁项目款支出：4.31万元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</si>
</sst>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A34" workbookViewId="0">
      <selection activeCell="F40" sqref="F40"/>
    </sheetView>
  </sheetViews>
  <sheetFormatPr defaultRowHeight="13.5" x14ac:dyDescent="0.15"/>
  <cols>
    <col min="1" max="1" width="6.5" style="1" customWidth="1"/>
    <col min="2" max="2" width="17.125" style="1" customWidth="1"/>
    <col min="3" max="3" width="13.875" style="1" customWidth="1"/>
    <col min="4" max="4" width="10.25" style="1" customWidth="1"/>
    <col min="5" max="5" width="11.625" style="1" customWidth="1"/>
    <col min="6" max="6" width="75.875" style="1" customWidth="1"/>
    <col min="7" max="16384" width="9" style="1"/>
  </cols>
  <sheetData>
    <row r="1" spans="1:6" ht="14.25" x14ac:dyDescent="0.15">
      <c r="A1" s="11" t="s">
        <v>35</v>
      </c>
      <c r="B1" s="12"/>
      <c r="C1" s="12"/>
      <c r="D1" s="12"/>
      <c r="E1" s="12"/>
      <c r="F1" s="12"/>
    </row>
    <row r="2" spans="1:6" x14ac:dyDescent="0.15">
      <c r="A2" s="10" t="s">
        <v>0</v>
      </c>
      <c r="B2" s="10" t="s">
        <v>1</v>
      </c>
      <c r="C2" s="10" t="s">
        <v>2</v>
      </c>
      <c r="D2" s="10"/>
      <c r="E2" s="10"/>
      <c r="F2" s="10"/>
    </row>
    <row r="3" spans="1:6" ht="22.5" x14ac:dyDescent="0.15">
      <c r="A3" s="10"/>
      <c r="B3" s="10"/>
      <c r="C3" s="2" t="s">
        <v>3</v>
      </c>
      <c r="D3" s="2" t="s">
        <v>41</v>
      </c>
      <c r="E3" s="2" t="s">
        <v>4</v>
      </c>
      <c r="F3" s="3" t="s">
        <v>5</v>
      </c>
    </row>
    <row r="4" spans="1:6" ht="45.75" customHeight="1" x14ac:dyDescent="0.15">
      <c r="A4" s="10" t="s">
        <v>6</v>
      </c>
      <c r="B4" s="3" t="s">
        <v>7</v>
      </c>
      <c r="C4" s="9">
        <v>960</v>
      </c>
      <c r="D4" s="3">
        <v>960</v>
      </c>
      <c r="E4" s="3">
        <v>0</v>
      </c>
      <c r="F4" s="4" t="s">
        <v>36</v>
      </c>
    </row>
    <row r="5" spans="1:6" x14ac:dyDescent="0.15">
      <c r="A5" s="10"/>
      <c r="B5" s="3" t="s">
        <v>8</v>
      </c>
      <c r="C5" s="3">
        <v>227.54</v>
      </c>
      <c r="D5" s="3">
        <v>227.54</v>
      </c>
      <c r="E5" s="3">
        <v>0</v>
      </c>
      <c r="F5" s="3"/>
    </row>
    <row r="6" spans="1:6" s="8" customFormat="1" x14ac:dyDescent="0.15">
      <c r="A6" s="10"/>
      <c r="B6" s="5" t="s">
        <v>9</v>
      </c>
      <c r="C6" s="5">
        <v>829.2</v>
      </c>
      <c r="D6" s="5">
        <v>829.2</v>
      </c>
      <c r="E6" s="5">
        <v>0</v>
      </c>
      <c r="F6" s="5"/>
    </row>
    <row r="7" spans="1:6" ht="8.25" customHeight="1" x14ac:dyDescent="0.15">
      <c r="A7" s="10"/>
      <c r="B7" s="3" t="s">
        <v>10</v>
      </c>
      <c r="C7" s="3"/>
      <c r="D7" s="3"/>
      <c r="E7" s="3"/>
      <c r="F7" s="3"/>
    </row>
    <row r="8" spans="1:6" x14ac:dyDescent="0.15">
      <c r="A8" s="10"/>
      <c r="B8" s="3" t="s">
        <v>11</v>
      </c>
      <c r="C8" s="3">
        <v>278</v>
      </c>
      <c r="D8" s="3">
        <v>278</v>
      </c>
      <c r="E8" s="3">
        <v>0</v>
      </c>
      <c r="F8" s="4" t="s">
        <v>36</v>
      </c>
    </row>
    <row r="9" spans="1:6" x14ac:dyDescent="0.15">
      <c r="A9" s="10"/>
      <c r="B9" s="3" t="s">
        <v>12</v>
      </c>
      <c r="C9" s="3"/>
      <c r="D9" s="3"/>
      <c r="E9" s="3"/>
      <c r="F9" s="3"/>
    </row>
    <row r="10" spans="1:6" ht="15" customHeight="1" x14ac:dyDescent="0.15">
      <c r="A10" s="10"/>
      <c r="B10" s="3" t="s">
        <v>13</v>
      </c>
      <c r="C10" s="3">
        <v>21.175000000000001</v>
      </c>
      <c r="D10" s="3">
        <v>11.255000000000001</v>
      </c>
      <c r="E10" s="3">
        <v>9.92</v>
      </c>
      <c r="F10" s="2" t="s">
        <v>14</v>
      </c>
    </row>
    <row r="11" spans="1:6" ht="30.75" customHeight="1" x14ac:dyDescent="0.15">
      <c r="A11" s="10"/>
      <c r="B11" s="3" t="s">
        <v>15</v>
      </c>
      <c r="C11" s="3">
        <v>2246.88</v>
      </c>
      <c r="D11" s="3">
        <v>2246.88</v>
      </c>
      <c r="E11" s="3">
        <v>0</v>
      </c>
      <c r="F11" s="4" t="s">
        <v>16</v>
      </c>
    </row>
    <row r="12" spans="1:6" x14ac:dyDescent="0.15">
      <c r="A12" s="10"/>
      <c r="B12" s="3" t="s">
        <v>17</v>
      </c>
      <c r="C12" s="3">
        <v>30</v>
      </c>
      <c r="D12" s="3">
        <v>30</v>
      </c>
      <c r="E12" s="3">
        <v>0</v>
      </c>
      <c r="F12" s="3"/>
    </row>
    <row r="13" spans="1:6" x14ac:dyDescent="0.15">
      <c r="A13" s="10"/>
      <c r="B13" s="3" t="s">
        <v>18</v>
      </c>
      <c r="C13" s="3"/>
      <c r="D13" s="3"/>
      <c r="E13" s="3"/>
      <c r="F13" s="3"/>
    </row>
    <row r="14" spans="1:6" x14ac:dyDescent="0.15">
      <c r="A14" s="10"/>
      <c r="B14" s="3" t="s">
        <v>19</v>
      </c>
      <c r="C14" s="3">
        <v>200</v>
      </c>
      <c r="D14" s="3">
        <v>200</v>
      </c>
      <c r="E14" s="3">
        <v>0</v>
      </c>
      <c r="F14" s="4" t="s">
        <v>36</v>
      </c>
    </row>
    <row r="15" spans="1:6" ht="7.5" customHeight="1" x14ac:dyDescent="0.15">
      <c r="A15" s="10"/>
      <c r="B15" s="3" t="s">
        <v>20</v>
      </c>
      <c r="C15" s="3">
        <f>C4+C5+C6+C8+C10+C11+C12+C14</f>
        <v>4792.7950000000001</v>
      </c>
      <c r="D15" s="3">
        <f>D4+D5+D6+D8+D10+D11+D12+D14</f>
        <v>4782.875</v>
      </c>
      <c r="E15" s="3">
        <f>E4+E5+E6+E8+E10</f>
        <v>9.92</v>
      </c>
      <c r="F15" s="3"/>
    </row>
    <row r="16" spans="1:6" ht="18.75" customHeight="1" x14ac:dyDescent="0.15">
      <c r="A16" s="10" t="s">
        <v>21</v>
      </c>
      <c r="B16" s="3" t="s">
        <v>7</v>
      </c>
      <c r="C16" s="3">
        <v>6726.5</v>
      </c>
      <c r="D16" s="3">
        <v>6726.5</v>
      </c>
      <c r="E16" s="3">
        <v>0</v>
      </c>
      <c r="F16" s="4" t="s">
        <v>36</v>
      </c>
    </row>
    <row r="17" spans="1:7" ht="9.75" customHeight="1" x14ac:dyDescent="0.15">
      <c r="A17" s="10"/>
      <c r="B17" s="3" t="s">
        <v>8</v>
      </c>
      <c r="C17" s="3">
        <v>115.8252</v>
      </c>
      <c r="D17" s="3">
        <v>115.8252</v>
      </c>
      <c r="E17" s="3">
        <v>0</v>
      </c>
      <c r="F17" s="3"/>
    </row>
    <row r="18" spans="1:7" s="8" customFormat="1" ht="15.75" customHeight="1" x14ac:dyDescent="0.15">
      <c r="A18" s="10"/>
      <c r="B18" s="5" t="s">
        <v>9</v>
      </c>
      <c r="C18" s="5">
        <v>1921.5</v>
      </c>
      <c r="D18" s="5">
        <v>1633.2</v>
      </c>
      <c r="E18" s="5">
        <v>288.3</v>
      </c>
      <c r="F18" s="6" t="s">
        <v>33</v>
      </c>
    </row>
    <row r="19" spans="1:7" x14ac:dyDescent="0.15">
      <c r="A19" s="10"/>
      <c r="B19" s="3" t="s">
        <v>10</v>
      </c>
      <c r="C19" s="3"/>
      <c r="D19" s="3"/>
      <c r="E19" s="3"/>
      <c r="F19" s="3"/>
    </row>
    <row r="20" spans="1:7" x14ac:dyDescent="0.15">
      <c r="A20" s="10"/>
      <c r="B20" s="3" t="s">
        <v>11</v>
      </c>
      <c r="C20" s="3">
        <v>6</v>
      </c>
      <c r="D20" s="3">
        <v>6</v>
      </c>
      <c r="E20" s="3">
        <v>0</v>
      </c>
      <c r="F20" s="4" t="s">
        <v>36</v>
      </c>
    </row>
    <row r="21" spans="1:7" ht="10.5" customHeight="1" x14ac:dyDescent="0.15">
      <c r="A21" s="10"/>
      <c r="B21" s="3" t="s">
        <v>12</v>
      </c>
      <c r="C21" s="3"/>
      <c r="D21" s="3"/>
      <c r="E21" s="3"/>
      <c r="F21" s="3"/>
    </row>
    <row r="22" spans="1:7" x14ac:dyDescent="0.15">
      <c r="A22" s="10"/>
      <c r="B22" s="3" t="s">
        <v>13</v>
      </c>
      <c r="C22" s="3">
        <v>11</v>
      </c>
      <c r="D22" s="3">
        <v>11</v>
      </c>
      <c r="E22" s="3">
        <v>0</v>
      </c>
      <c r="F22" s="3"/>
    </row>
    <row r="23" spans="1:7" x14ac:dyDescent="0.15">
      <c r="A23" s="10"/>
      <c r="B23" s="3" t="s">
        <v>15</v>
      </c>
      <c r="C23" s="3">
        <v>4936.5600000000004</v>
      </c>
      <c r="D23" s="3">
        <v>4936.5600000000004</v>
      </c>
      <c r="E23" s="3">
        <v>0</v>
      </c>
      <c r="F23" s="3" t="s">
        <v>34</v>
      </c>
    </row>
    <row r="24" spans="1:7" x14ac:dyDescent="0.15">
      <c r="A24" s="10"/>
      <c r="B24" s="3" t="s">
        <v>17</v>
      </c>
      <c r="C24" s="3">
        <v>150</v>
      </c>
      <c r="D24" s="3">
        <v>150</v>
      </c>
      <c r="E24" s="3">
        <v>0</v>
      </c>
      <c r="F24" s="4" t="s">
        <v>36</v>
      </c>
    </row>
    <row r="25" spans="1:7" ht="12" customHeight="1" x14ac:dyDescent="0.15">
      <c r="A25" s="10"/>
      <c r="B25" s="3" t="s">
        <v>18</v>
      </c>
      <c r="C25" s="3">
        <v>55.8</v>
      </c>
      <c r="D25" s="3">
        <v>55.8</v>
      </c>
      <c r="E25" s="3">
        <v>0</v>
      </c>
      <c r="F25" s="4" t="s">
        <v>38</v>
      </c>
    </row>
    <row r="26" spans="1:7" ht="6.75" customHeight="1" x14ac:dyDescent="0.15">
      <c r="A26" s="10"/>
      <c r="B26" s="3" t="s">
        <v>19</v>
      </c>
      <c r="C26" s="3">
        <v>238</v>
      </c>
      <c r="D26" s="3">
        <v>238</v>
      </c>
      <c r="E26" s="3">
        <v>0</v>
      </c>
      <c r="F26" s="2" t="s">
        <v>37</v>
      </c>
    </row>
    <row r="27" spans="1:7" x14ac:dyDescent="0.15">
      <c r="A27" s="10"/>
      <c r="B27" s="3" t="s">
        <v>22</v>
      </c>
      <c r="C27" s="3">
        <f>C16+C17+C18+C20+C22+C23+C24+C25+C26</f>
        <v>14161.1852</v>
      </c>
      <c r="D27" s="3">
        <f>D16+D17+D18+D20+D22+D23+D24+D25+D26</f>
        <v>13872.885200000001</v>
      </c>
      <c r="E27" s="3">
        <f>E18</f>
        <v>288.3</v>
      </c>
      <c r="F27" s="3"/>
    </row>
    <row r="28" spans="1:7" s="8" customFormat="1" ht="14.25" customHeight="1" x14ac:dyDescent="0.15">
      <c r="A28" s="10" t="s">
        <v>23</v>
      </c>
      <c r="B28" s="5" t="s">
        <v>7</v>
      </c>
      <c r="C28" s="5">
        <v>3559.84</v>
      </c>
      <c r="D28" s="5">
        <v>3559.84</v>
      </c>
      <c r="E28" s="5">
        <f>C28-D28</f>
        <v>0</v>
      </c>
      <c r="F28" s="4" t="s">
        <v>36</v>
      </c>
    </row>
    <row r="29" spans="1:7" x14ac:dyDescent="0.15">
      <c r="A29" s="10"/>
      <c r="B29" s="3" t="s">
        <v>8</v>
      </c>
      <c r="C29" s="3">
        <v>35.28</v>
      </c>
      <c r="D29" s="3">
        <v>35.28</v>
      </c>
      <c r="E29" s="3">
        <v>0</v>
      </c>
      <c r="F29" s="3"/>
    </row>
    <row r="30" spans="1:7" s="8" customFormat="1" x14ac:dyDescent="0.15">
      <c r="A30" s="10"/>
      <c r="B30" s="5" t="s">
        <v>9</v>
      </c>
      <c r="C30" s="5">
        <v>2241.75</v>
      </c>
      <c r="D30" s="5">
        <v>2045.05</v>
      </c>
      <c r="E30" s="5">
        <v>196.7</v>
      </c>
      <c r="F30" s="5" t="s">
        <v>24</v>
      </c>
      <c r="G30" s="8" t="s">
        <v>25</v>
      </c>
    </row>
    <row r="31" spans="1:7" s="8" customFormat="1" x14ac:dyDescent="0.15">
      <c r="A31" s="10"/>
      <c r="B31" s="5" t="s">
        <v>26</v>
      </c>
      <c r="C31" s="5">
        <v>563</v>
      </c>
      <c r="D31" s="5">
        <v>148.75</v>
      </c>
      <c r="E31" s="5">
        <f>C31-D31</f>
        <v>414.25</v>
      </c>
      <c r="F31" s="5"/>
    </row>
    <row r="32" spans="1:7" s="8" customFormat="1" x14ac:dyDescent="0.15">
      <c r="A32" s="10"/>
      <c r="B32" s="5" t="s">
        <v>10</v>
      </c>
      <c r="C32" s="5">
        <v>170</v>
      </c>
      <c r="D32" s="5">
        <v>170</v>
      </c>
      <c r="E32" s="5">
        <v>0</v>
      </c>
      <c r="F32" s="4" t="s">
        <v>36</v>
      </c>
    </row>
    <row r="33" spans="1:10" x14ac:dyDescent="0.15">
      <c r="A33" s="10"/>
      <c r="B33" s="3" t="s">
        <v>11</v>
      </c>
      <c r="C33" s="3"/>
      <c r="D33" s="3"/>
      <c r="E33" s="3"/>
      <c r="F33" s="3"/>
    </row>
    <row r="34" spans="1:10" ht="29.25" customHeight="1" x14ac:dyDescent="0.15">
      <c r="A34" s="10"/>
      <c r="B34" s="3" t="s">
        <v>12</v>
      </c>
      <c r="C34" s="3">
        <v>2805</v>
      </c>
      <c r="D34" s="3">
        <v>2805</v>
      </c>
      <c r="E34" s="3">
        <v>0</v>
      </c>
      <c r="F34" s="4" t="s">
        <v>36</v>
      </c>
    </row>
    <row r="35" spans="1:10" ht="10.5" customHeight="1" x14ac:dyDescent="0.15">
      <c r="A35" s="10"/>
      <c r="B35" s="3" t="s">
        <v>13</v>
      </c>
      <c r="C35" s="3">
        <v>96.27</v>
      </c>
      <c r="D35" s="3">
        <v>0</v>
      </c>
      <c r="E35" s="3">
        <v>96.27</v>
      </c>
      <c r="F35" s="2" t="s">
        <v>14</v>
      </c>
    </row>
    <row r="36" spans="1:10" s="7" customFormat="1" ht="198.75" customHeight="1" x14ac:dyDescent="0.15">
      <c r="A36" s="10"/>
      <c r="B36" s="5" t="s">
        <v>15</v>
      </c>
      <c r="C36" s="5">
        <v>6200</v>
      </c>
      <c r="D36" s="5">
        <v>5923.71</v>
      </c>
      <c r="E36" s="5">
        <v>276.29000000000002</v>
      </c>
      <c r="F36" s="6" t="s">
        <v>42</v>
      </c>
    </row>
    <row r="37" spans="1:10" ht="9" customHeight="1" x14ac:dyDescent="0.15">
      <c r="A37" s="10"/>
      <c r="B37" s="3" t="s">
        <v>17</v>
      </c>
      <c r="C37" s="3" t="s">
        <v>27</v>
      </c>
      <c r="D37" s="3" t="s">
        <v>32</v>
      </c>
      <c r="E37" s="1" t="s">
        <v>39</v>
      </c>
      <c r="F37" s="2"/>
    </row>
    <row r="38" spans="1:10" x14ac:dyDescent="0.15">
      <c r="A38" s="10"/>
      <c r="B38" s="3" t="s">
        <v>18</v>
      </c>
      <c r="C38" s="3"/>
      <c r="D38" s="3"/>
      <c r="E38" s="3" t="s">
        <v>40</v>
      </c>
      <c r="F38" s="3"/>
      <c r="H38" s="3" t="s">
        <v>27</v>
      </c>
      <c r="J38" s="3" t="s">
        <v>28</v>
      </c>
    </row>
    <row r="39" spans="1:10" x14ac:dyDescent="0.15">
      <c r="A39" s="10"/>
      <c r="B39" s="3" t="s">
        <v>19</v>
      </c>
      <c r="C39" s="3">
        <v>253</v>
      </c>
      <c r="D39" s="3">
        <v>253</v>
      </c>
      <c r="E39" s="3">
        <v>0</v>
      </c>
      <c r="F39" s="4" t="s">
        <v>36</v>
      </c>
    </row>
    <row r="40" spans="1:10" s="8" customFormat="1" ht="15.75" customHeight="1" x14ac:dyDescent="0.15">
      <c r="A40" s="10"/>
      <c r="B40" s="5" t="s">
        <v>29</v>
      </c>
      <c r="C40" s="5">
        <v>15924.14</v>
      </c>
      <c r="D40" s="5">
        <f>D28+D29+D30+D31+D32+D34+D36+D39</f>
        <v>14940.630000000001</v>
      </c>
      <c r="E40" s="5">
        <f>E28+E29+E30+E31+E32+E34+E35+E36</f>
        <v>983.51</v>
      </c>
      <c r="F40" s="5"/>
    </row>
    <row r="41" spans="1:10" ht="10.5" customHeight="1" x14ac:dyDescent="0.15">
      <c r="A41" s="10" t="s">
        <v>30</v>
      </c>
      <c r="B41" s="3" t="s">
        <v>7</v>
      </c>
      <c r="C41" s="3">
        <f>C4+C16+C28</f>
        <v>11246.34</v>
      </c>
      <c r="D41" s="3">
        <f>D4+D16+D28</f>
        <v>11246.34</v>
      </c>
      <c r="E41" s="3">
        <f>E4+E16+E28</f>
        <v>0</v>
      </c>
      <c r="F41" s="3"/>
    </row>
    <row r="42" spans="1:10" ht="14.1" customHeight="1" x14ac:dyDescent="0.15">
      <c r="A42" s="10"/>
      <c r="B42" s="3" t="s">
        <v>8</v>
      </c>
      <c r="C42" s="3">
        <v>378.64519999999999</v>
      </c>
      <c r="D42" s="3">
        <v>378.64519999999999</v>
      </c>
      <c r="E42" s="3">
        <v>0</v>
      </c>
      <c r="F42" s="3"/>
    </row>
    <row r="43" spans="1:10" s="8" customFormat="1" x14ac:dyDescent="0.15">
      <c r="A43" s="10"/>
      <c r="B43" s="5" t="s">
        <v>9</v>
      </c>
      <c r="C43" s="5">
        <v>4992.45</v>
      </c>
      <c r="D43" s="5">
        <f>D6+D18+D30</f>
        <v>4507.45</v>
      </c>
      <c r="E43" s="5">
        <f>C43-D43</f>
        <v>485</v>
      </c>
      <c r="F43" s="5"/>
    </row>
    <row r="44" spans="1:10" ht="10.5" customHeight="1" x14ac:dyDescent="0.15">
      <c r="A44" s="10"/>
      <c r="B44" s="3" t="s">
        <v>26</v>
      </c>
      <c r="C44" s="3">
        <v>563</v>
      </c>
      <c r="D44" s="3">
        <v>148.75</v>
      </c>
      <c r="E44" s="3">
        <f>C44-D44</f>
        <v>414.25</v>
      </c>
      <c r="F44" s="3"/>
    </row>
    <row r="45" spans="1:10" ht="10.5" customHeight="1" x14ac:dyDescent="0.15">
      <c r="A45" s="10"/>
      <c r="B45" s="3" t="s">
        <v>10</v>
      </c>
      <c r="C45" s="3">
        <v>170</v>
      </c>
      <c r="D45" s="3">
        <v>170</v>
      </c>
      <c r="E45" s="3">
        <f>E32</f>
        <v>0</v>
      </c>
      <c r="F45" s="4"/>
    </row>
    <row r="46" spans="1:10" x14ac:dyDescent="0.15">
      <c r="A46" s="10"/>
      <c r="B46" s="3" t="s">
        <v>11</v>
      </c>
      <c r="C46" s="3">
        <v>284</v>
      </c>
      <c r="D46" s="3">
        <v>284</v>
      </c>
      <c r="E46" s="3">
        <v>0</v>
      </c>
      <c r="F46" s="4"/>
    </row>
    <row r="47" spans="1:10" x14ac:dyDescent="0.15">
      <c r="A47" s="10"/>
      <c r="B47" s="3" t="s">
        <v>12</v>
      </c>
      <c r="C47" s="3">
        <v>2805</v>
      </c>
      <c r="D47" s="3">
        <v>2805</v>
      </c>
      <c r="E47" s="3">
        <v>0</v>
      </c>
      <c r="F47" s="4"/>
    </row>
    <row r="48" spans="1:10" x14ac:dyDescent="0.15">
      <c r="A48" s="10"/>
      <c r="B48" s="3" t="s">
        <v>13</v>
      </c>
      <c r="C48" s="3">
        <v>128.44999999999999</v>
      </c>
      <c r="D48" s="3">
        <v>22.254999999999999</v>
      </c>
      <c r="E48" s="3">
        <v>106.19</v>
      </c>
      <c r="F48" s="3"/>
    </row>
    <row r="49" spans="1:6" ht="9.75" customHeight="1" x14ac:dyDescent="0.15">
      <c r="A49" s="10"/>
      <c r="B49" s="3" t="s">
        <v>15</v>
      </c>
      <c r="C49" s="3">
        <f>C11+C23+C36</f>
        <v>13383.44</v>
      </c>
      <c r="D49" s="3">
        <f>D11+D23+D36</f>
        <v>13107.150000000001</v>
      </c>
      <c r="E49" s="3">
        <f>E11+E23+E36</f>
        <v>276.29000000000002</v>
      </c>
      <c r="F49" s="3"/>
    </row>
    <row r="50" spans="1:6" x14ac:dyDescent="0.15">
      <c r="A50" s="10"/>
      <c r="B50" s="3" t="s">
        <v>17</v>
      </c>
      <c r="C50" s="3">
        <v>180</v>
      </c>
      <c r="D50" s="3">
        <f>D12+D24</f>
        <v>180</v>
      </c>
      <c r="E50" s="3">
        <v>0</v>
      </c>
      <c r="F50" s="4"/>
    </row>
    <row r="51" spans="1:6" ht="11.25" customHeight="1" x14ac:dyDescent="0.15">
      <c r="A51" s="10"/>
      <c r="B51" s="3" t="s">
        <v>18</v>
      </c>
      <c r="C51" s="3">
        <v>55.8</v>
      </c>
      <c r="D51" s="3">
        <v>55.8</v>
      </c>
      <c r="E51" s="3">
        <v>0</v>
      </c>
      <c r="F51" s="3"/>
    </row>
    <row r="52" spans="1:6" x14ac:dyDescent="0.15">
      <c r="A52" s="10"/>
      <c r="B52" s="3" t="s">
        <v>19</v>
      </c>
      <c r="C52" s="3">
        <v>691</v>
      </c>
      <c r="D52" s="3">
        <v>691</v>
      </c>
      <c r="E52" s="3">
        <v>0</v>
      </c>
      <c r="F52" s="4"/>
    </row>
    <row r="53" spans="1:6" x14ac:dyDescent="0.15">
      <c r="A53" s="3"/>
      <c r="B53" s="3" t="s">
        <v>31</v>
      </c>
      <c r="C53" s="3">
        <f>C41+C42+C43+C44+C45+C46+C47+C48+C49+C50+C51+C52</f>
        <v>34878.125200000002</v>
      </c>
      <c r="D53" s="3">
        <f>D41+D42+D43+D44+D45+D46+D47+D48+D49+D50+D51+D52</f>
        <v>33596.390200000009</v>
      </c>
      <c r="E53" s="3">
        <f>E43+E44+E48+E49</f>
        <v>1281.73</v>
      </c>
      <c r="F53" s="3"/>
    </row>
  </sheetData>
  <mergeCells count="8">
    <mergeCell ref="A28:A40"/>
    <mergeCell ref="A41:A52"/>
    <mergeCell ref="A1:F1"/>
    <mergeCell ref="A2:A3"/>
    <mergeCell ref="B2:B3"/>
    <mergeCell ref="C2:F2"/>
    <mergeCell ref="A4:A15"/>
    <mergeCell ref="A16:A27"/>
  </mergeCells>
  <phoneticPr fontId="3" type="noConversion"/>
  <pageMargins left="0.23622047244094491" right="0.23622047244094491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2018-12-26T04:26:57Z</dcterms:modified>
</cp:coreProperties>
</file>