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来源表1" sheetId="1" r:id="rId1"/>
    <sheet name="项目投向明细表2" sheetId="2" r:id="rId2"/>
    <sheet name="整合工作表3" sheetId="3" r:id="rId3"/>
  </sheets>
  <definedNames>
    <definedName name="_xlnm.Print_Titles" localSheetId="0">'来源表1'!$1:$5</definedName>
    <definedName name="_xlnm.Print_Titles" localSheetId="1">'项目投向明细表2'!$1:$6</definedName>
  </definedNames>
  <calcPr fullCalcOnLoad="1"/>
</workbook>
</file>

<file path=xl/sharedStrings.xml><?xml version="1.0" encoding="utf-8"?>
<sst xmlns="http://schemas.openxmlformats.org/spreadsheetml/2006/main" count="374" uniqueCount="212">
  <si>
    <t>附件1：</t>
  </si>
  <si>
    <t>西藏自治区 那曲 市  双湖县（区）2020年统筹整合资金来源及支出表</t>
  </si>
  <si>
    <t>填报单位（盖章）双湖县财政局、扶贫办</t>
  </si>
  <si>
    <t>单位：万元</t>
  </si>
  <si>
    <t>序号</t>
  </si>
  <si>
    <t>财政资金名称</t>
  </si>
  <si>
    <t>2019年度资金（万元）</t>
  </si>
  <si>
    <t>2020年度资金（万元）</t>
  </si>
  <si>
    <t>2020年1-3月份实际支出数</t>
  </si>
  <si>
    <t>备注</t>
  </si>
  <si>
    <t>总规模</t>
  </si>
  <si>
    <t>贫困县整合资金规模</t>
  </si>
  <si>
    <t>贫困县计划整合资金规模</t>
  </si>
  <si>
    <t>贫困县已整合资金规模</t>
  </si>
  <si>
    <t>栏次</t>
  </si>
  <si>
    <t>2≥3</t>
  </si>
  <si>
    <t>4＞5</t>
  </si>
  <si>
    <t>5≥6</t>
  </si>
  <si>
    <t>一</t>
  </si>
  <si>
    <t>中央财政资金小计</t>
  </si>
  <si>
    <t>财政专项扶贫资金</t>
  </si>
  <si>
    <t>水利发展资金（农田水利设施建设、水土保持补助、江河湖库综合整治以及山洪灾害防治资金）</t>
  </si>
  <si>
    <t>农业生产发展资金（现代农业生产发展资金、农业技术推广与服务补助资金等）</t>
  </si>
  <si>
    <t>林业改革补助资金（含天保和森林管护补助）</t>
  </si>
  <si>
    <t>农田建设补助资金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</si>
  <si>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</si>
  <si>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</si>
  <si>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</si>
  <si>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</si>
  <si>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</si>
  <si>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</si>
  <si>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</si>
  <si>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
资金（省级统筹部分）</t>
  </si>
  <si>
    <t>农业资源及生态保护补助资金
（含草奖补助）</t>
  </si>
  <si>
    <t>生态岗位第一批1189.88万元、第二批80万元</t>
  </si>
  <si>
    <t>服务业发展专项资金（支持新农村现代流通服务网络工程部分）</t>
  </si>
  <si>
    <t>旅游发展基金</t>
  </si>
  <si>
    <t>中央财政预算内投资用于“三农”建设部分</t>
  </si>
  <si>
    <t>其中：退牧还草工程建设</t>
  </si>
  <si>
    <t>其中：人畜饮水安全巩固提高补助</t>
  </si>
  <si>
    <t>其中：中央预算内以工代赈资金</t>
  </si>
  <si>
    <t>其中：中央预算内兴边富民资金</t>
  </si>
  <si>
    <t>自治区财政资金小计</t>
  </si>
  <si>
    <t>扶贫发展资金1379.74万元、少数民族发展资金206.08万元、以工代赈资金40.12万元</t>
  </si>
  <si>
    <t>水利发展资金（农田水利设施建设、水土保持补助资金）</t>
  </si>
  <si>
    <t>林业改革发展资金（含林业产业及防沙治沙）</t>
  </si>
  <si>
    <t>林业产业和木本油料生产扶持资金</t>
  </si>
  <si>
    <t>土地整治和高标准农田建设（含土地跨省交易收益）</t>
  </si>
  <si>
    <t>农牧民技能培训补助经费</t>
  </si>
  <si>
    <t>应用技术研究与开发（支持脱贫攻坚）</t>
  </si>
  <si>
    <t>其他农业生产发展</t>
  </si>
  <si>
    <t>旅游发展资金</t>
  </si>
  <si>
    <t>彩票公益金支持扶贫资金</t>
  </si>
  <si>
    <t>其他涉农资金（盘活资金）</t>
  </si>
  <si>
    <t>二</t>
  </si>
  <si>
    <t>地（市）级资金小计</t>
  </si>
  <si>
    <t>农牧业专项资金</t>
  </si>
  <si>
    <t>林业发展资金</t>
  </si>
  <si>
    <t>水利发展资金</t>
  </si>
  <si>
    <t>技能及就业培训资金</t>
  </si>
  <si>
    <t>农业科技发展资金</t>
  </si>
  <si>
    <t>援藏资金</t>
  </si>
  <si>
    <t>三</t>
  </si>
  <si>
    <t>县（区）级资金小计</t>
  </si>
  <si>
    <t>县级整合</t>
  </si>
  <si>
    <t>四</t>
  </si>
  <si>
    <t>四级合计</t>
  </si>
  <si>
    <t>其中用于建档立卡贫困村的资金规模</t>
  </si>
  <si>
    <t>其中用于建档立卡贫困人口的资金规模</t>
  </si>
  <si>
    <t>附件2</t>
  </si>
  <si>
    <t>西藏自治区那曲市 双湖县2020年贫困县脱贫攻坚整合资金项目投资计划明细表</t>
  </si>
  <si>
    <t>填报单位：    双湖县财政局、扶贫办                                                                                                                                                     金额单位：万元</t>
  </si>
  <si>
    <t>县（区)、乡（镇）名称</t>
  </si>
  <si>
    <t>项目名称</t>
  </si>
  <si>
    <t>建设地点（所在乡村名）</t>
  </si>
  <si>
    <t>项目建设内容</t>
  </si>
  <si>
    <t>项目主管部门</t>
  </si>
  <si>
    <t>项目责任人</t>
  </si>
  <si>
    <t>项目期限（月）</t>
  </si>
  <si>
    <t>整合财政涉农资金来源</t>
  </si>
  <si>
    <t>投资计划(万元)</t>
  </si>
  <si>
    <t>项目预计年均实现收益（万元）</t>
  </si>
  <si>
    <t>项目受益群众户(户)</t>
  </si>
  <si>
    <t>项目受益总人口(人)</t>
  </si>
  <si>
    <t>其中</t>
  </si>
  <si>
    <t>备注（还款主体）</t>
  </si>
  <si>
    <t>开工时间</t>
  </si>
  <si>
    <t>竣工时间</t>
  </si>
  <si>
    <t>资金来源名称</t>
  </si>
  <si>
    <t>金额(万元)</t>
  </si>
  <si>
    <t>总投资</t>
  </si>
  <si>
    <t>中央</t>
  </si>
  <si>
    <t>自治区资金</t>
  </si>
  <si>
    <t>地（市）级资金</t>
  </si>
  <si>
    <t>县本级10%资金</t>
  </si>
  <si>
    <t>县级整合资金</t>
  </si>
  <si>
    <t>项目单位自筹</t>
  </si>
  <si>
    <t>受益贫困户数</t>
  </si>
  <si>
    <t>受益贫困人口数</t>
  </si>
  <si>
    <t>其中：脱贫贫困人数</t>
  </si>
  <si>
    <t>行次</t>
  </si>
  <si>
    <t>合 计</t>
  </si>
  <si>
    <t>一、生产发展（含产业项目）类</t>
  </si>
  <si>
    <t>双湖县</t>
  </si>
  <si>
    <t>双湖县扶贫门面房项目</t>
  </si>
  <si>
    <t>双湖县县城那曲路</t>
  </si>
  <si>
    <t>新建门面房建筑面积9293.74平方米，玻璃屋面建筑面积1636.52平方米、制氧机房建筑面积117.39平方米、采暖房110.68平方米、门卫室27.77平方米、门面设备房529.28平方米以及附属设施一项等</t>
  </si>
  <si>
    <t>双湖县扶贫办</t>
  </si>
  <si>
    <t xml:space="preserve"> 扎巴</t>
  </si>
  <si>
    <t>中央资金</t>
  </si>
  <si>
    <t>经济林种植基地扶贫项目</t>
  </si>
  <si>
    <t>山南市森布日高海拔生态搬迁点</t>
  </si>
  <si>
    <t>新建大棚建筑面积25517.04平方米，道路工程建筑面积8635米、种植业工程建筑面积666700平方米、管理用房建筑面积414.32平方米及附属工程一项</t>
  </si>
  <si>
    <t>那曲市扶贫开发办公室</t>
  </si>
  <si>
    <t>吴春奎</t>
  </si>
  <si>
    <t>中央、自治区、市级资金</t>
  </si>
  <si>
    <t xml:space="preserve"> 465亩苹果园</t>
  </si>
  <si>
    <t>待结算资金</t>
  </si>
  <si>
    <t>扶贫开发领导小组讨论决定后投入使用</t>
  </si>
  <si>
    <t>扎巴</t>
  </si>
  <si>
    <t>县财政</t>
  </si>
  <si>
    <t>二、农村基础设施建设类</t>
  </si>
  <si>
    <t>双湖县2017年易地搬迁项目三标段</t>
  </si>
  <si>
    <t>双湖县协德乡</t>
  </si>
  <si>
    <t>建筑规模3460平方米</t>
  </si>
  <si>
    <t>双湖县人民政府</t>
  </si>
  <si>
    <t>张建华</t>
  </si>
  <si>
    <t>2017年</t>
  </si>
  <si>
    <t>2019年</t>
  </si>
  <si>
    <t>双湖县2017年易地搬迁项目四标段</t>
  </si>
  <si>
    <t>双湖县巴岭乡</t>
  </si>
  <si>
    <t>建筑规模4950平方米</t>
  </si>
  <si>
    <t>中央、自治区</t>
  </si>
  <si>
    <t>双湖县2017年易地搬迁项目五标段</t>
  </si>
  <si>
    <t>双湖县措折罗玛镇</t>
  </si>
  <si>
    <t>建筑规模6060平方米</t>
  </si>
  <si>
    <t>双湖县城2016-2018年易地扶贫搬迁配套项目</t>
  </si>
  <si>
    <t>双湖县县城</t>
  </si>
  <si>
    <t>建筑规模4373平方米</t>
  </si>
  <si>
    <t>双湖县巴岭乡达威村2016-2018年易地扶贫搬迁配套项目</t>
  </si>
  <si>
    <t>建筑规模1770平方米</t>
  </si>
  <si>
    <t>双湖县措折罗玛镇佳隆村2016-2018年易地扶贫搬迁配套项目</t>
  </si>
  <si>
    <t>建筑规模4094平方米</t>
  </si>
  <si>
    <t>双湖县措折罗玛镇所在地2016-2018年易地扶贫搬迁配套项目</t>
  </si>
  <si>
    <t>建筑规模5819平方米</t>
  </si>
  <si>
    <t>（5）双湖县协德乡鲁玛扎村2016-2018年易地扶贫搬迁配套项目</t>
  </si>
  <si>
    <t>建筑规模7760平方米</t>
  </si>
  <si>
    <t>三、生态保护和建设类</t>
  </si>
  <si>
    <t>生态岗位资金</t>
  </si>
  <si>
    <t>生态岗位</t>
  </si>
  <si>
    <t>巴桑多布拉</t>
  </si>
  <si>
    <t>四、政策补助类</t>
  </si>
  <si>
    <t>贷款贴息资金</t>
  </si>
  <si>
    <t>用于易地搬迁贷款贴息</t>
  </si>
  <si>
    <t>双湖县县人民政府</t>
  </si>
  <si>
    <t>技能培训类资金</t>
  </si>
  <si>
    <t>厨师培训</t>
  </si>
  <si>
    <t xml:space="preserve"> 厨师培训12人，每人培训标准5500元，培训天数45天，投入培训资金6.6万元。</t>
  </si>
  <si>
    <t>人社局</t>
  </si>
  <si>
    <t>次仁多吉</t>
  </si>
  <si>
    <t>汽车驾驶员B</t>
  </si>
  <si>
    <t xml:space="preserve"> 汽车驾驶员B15人，每人培训标准4950元，培训天数60天，投入培训资金7.425万元。</t>
  </si>
  <si>
    <t>汽车驾驶员C</t>
  </si>
  <si>
    <t xml:space="preserve"> 汽车驾驶员C13人，每人培训标准4400元，培训天数60天，投入培训资金5.72万元。</t>
  </si>
  <si>
    <t>装载机培训</t>
  </si>
  <si>
    <t>装载机培训3人，每人培训标准7040元，培训天数60天，投入培训资金2.112万元。</t>
  </si>
  <si>
    <t>钢筋工培训</t>
  </si>
  <si>
    <t>钢筋培训1人，每人培训标准5390元，培训天数45天，投入培训资金0.539万元。</t>
  </si>
  <si>
    <t>汽车维修员</t>
  </si>
  <si>
    <t>汽车维修1人，每人培训标准5280元，培训天数60天，投入培训资金0.528万元。</t>
  </si>
  <si>
    <t>藏式绘画</t>
  </si>
  <si>
    <t>藏式绘画1人，每人培训标准4290元，培训天数30天，投入培训资金0.429万元。</t>
  </si>
  <si>
    <t>保洁员培训</t>
  </si>
  <si>
    <t>保洁员培训1人，每人培训标准3300元，培训天数30天，投入培训资金0.33万元。</t>
  </si>
  <si>
    <t>保安培训</t>
  </si>
  <si>
    <t>保安培训2人，每人培训标准3300元，培训天数30天，投入培训资金0.66万元。</t>
  </si>
  <si>
    <t xml:space="preserve"> 厨师培训1人，每人培训标准5500元，培训天数45天，投入培训资金0.55元。</t>
  </si>
  <si>
    <t>砌筑工培训</t>
  </si>
  <si>
    <t>砌筑工培训2人，每人培训标准5390元,培训天数45天，投入培训资金1.078万元。</t>
  </si>
  <si>
    <t>钢筋工培训1人，每人培训标准5390元,培训天数45天，投入培训资金0.539万元。</t>
  </si>
  <si>
    <t>汽车驾驶员培训5人，每人培训标准4950元，培训天数60天，投入培训资金2.475万元。</t>
  </si>
  <si>
    <t>汽车驾驶员c</t>
  </si>
  <si>
    <t>汽车驾驶员培训1人，每人培训标准4400元，培训天数60天，投入培训资金0.44万元。</t>
  </si>
  <si>
    <t>民族手工艺培训</t>
  </si>
  <si>
    <t xml:space="preserve"> 民族手工艺培训1人，每人培训标准5280元，培训天数60天，投入培训资金0.528万元。</t>
  </si>
  <si>
    <t>汽车维修员培训</t>
  </si>
  <si>
    <t xml:space="preserve"> 汽车维修员培训1人，每人培训标准5280元，培训天数60天，投入培训资金0.528万元。</t>
  </si>
  <si>
    <t>附件3：</t>
  </si>
  <si>
    <t>2020年贫困县涉农资金整合工作示范县统计表</t>
  </si>
  <si>
    <t>填报地（市）：     双湖县             财政局、扶贫办</t>
  </si>
  <si>
    <t>填报时间：2020年3月5日</t>
  </si>
  <si>
    <t>示范县名</t>
  </si>
  <si>
    <t>基本情况</t>
  </si>
  <si>
    <t>贫困县涉农资金整合情况</t>
  </si>
  <si>
    <t>农村人口数（人）</t>
  </si>
  <si>
    <t>建档立卡贫困人口数（人）</t>
  </si>
  <si>
    <t>贫困村数</t>
  </si>
  <si>
    <t>贫困发生率（%）</t>
  </si>
  <si>
    <t>贫困县类别</t>
  </si>
  <si>
    <t>脱贫时间（年）</t>
  </si>
  <si>
    <t>出台本年度整合实施方案时间（年）</t>
  </si>
  <si>
    <t>出台资金管理办法时间（年）</t>
  </si>
  <si>
    <t>2019年中央和自治区财政资金规模</t>
  </si>
  <si>
    <t>2020年整合范围资金总规模（万元）</t>
  </si>
  <si>
    <t>2020年计划整合资金规模（万元）</t>
  </si>
  <si>
    <t>2020年已整合规模（万元）</t>
  </si>
  <si>
    <t>合计</t>
  </si>
  <si>
    <t>省级</t>
  </si>
  <si>
    <t>地市级</t>
  </si>
  <si>
    <t>县级</t>
  </si>
  <si>
    <t>25</t>
  </si>
  <si>
    <t>深度贫困县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</si>
</sst>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);[Red]\(0.00\)"/>
    <numFmt numFmtId="177" formatCode="yyyy&quot;年&quot;m&quot;月&quot;;@"/>
    <numFmt numFmtId="178" formatCode="0.0\);[Red]\(0.0\)"/>
    <numFmt numFmtId="179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8"/>
      <color indexed="63"/>
      <name val="华文中宋"/>
      <family val="0"/>
    </font>
    <font>
      <sz val="10"/>
      <color indexed="63"/>
      <name val="楷体"/>
      <family val="3"/>
    </font>
    <font>
      <sz val="10"/>
      <color indexed="63"/>
      <name val="仿宋"/>
      <family val="3"/>
    </font>
    <font>
      <u val="single"/>
      <sz val="10"/>
      <color indexed="63"/>
      <name val="仿宋"/>
      <family val="3"/>
    </font>
    <font>
      <sz val="10"/>
      <color indexed="63"/>
      <name val="宋体"/>
      <family val="0"/>
    </font>
    <font>
      <sz val="11"/>
      <color indexed="63"/>
      <name val="仿宋"/>
      <family val="3"/>
    </font>
    <font>
      <sz val="8"/>
      <color indexed="8"/>
      <name val="仿宋"/>
      <family val="3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仿宋"/>
      <family val="3"/>
    </font>
    <font>
      <sz val="10"/>
      <name val="宋体"/>
      <family val="0"/>
    </font>
    <font>
      <sz val="12"/>
      <color indexed="8"/>
      <name val="方正小标宋简体"/>
      <family val="0"/>
    </font>
    <font>
      <sz val="12"/>
      <color indexed="63"/>
      <name val="仿宋"/>
      <family val="3"/>
    </font>
    <font>
      <sz val="16"/>
      <color indexed="8"/>
      <name val="方正小标宋简体"/>
      <family val="0"/>
    </font>
    <font>
      <sz val="12"/>
      <color indexed="8"/>
      <name val="仿宋"/>
      <family val="3"/>
    </font>
    <font>
      <sz val="11"/>
      <color indexed="8"/>
      <name val="方正小标宋简体"/>
      <family val="0"/>
    </font>
    <font>
      <sz val="11"/>
      <color indexed="8"/>
      <name val="仿宋"/>
      <family val="3"/>
    </font>
    <font>
      <sz val="10"/>
      <color indexed="8"/>
      <name val="仿宋_GB2312"/>
      <family val="0"/>
    </font>
    <font>
      <sz val="9"/>
      <color indexed="6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8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7" fillId="0" borderId="4" applyNumberFormat="0" applyFill="0" applyAlignment="0" applyProtection="0"/>
    <xf numFmtId="0" fontId="23" fillId="6" borderId="0" applyNumberFormat="0" applyBorder="0" applyAlignment="0" applyProtection="0"/>
    <xf numFmtId="0" fontId="34" fillId="0" borderId="5" applyNumberFormat="0" applyFill="0" applyAlignment="0" applyProtection="0"/>
    <xf numFmtId="0" fontId="23" fillId="6" borderId="0" applyNumberFormat="0" applyBorder="0" applyAlignment="0" applyProtection="0"/>
    <xf numFmtId="0" fontId="36" fillId="8" borderId="6" applyNumberFormat="0" applyAlignment="0" applyProtection="0"/>
    <xf numFmtId="0" fontId="38" fillId="8" borderId="1" applyNumberFormat="0" applyAlignment="0" applyProtection="0"/>
    <xf numFmtId="0" fontId="39" fillId="9" borderId="7" applyNumberFormat="0" applyAlignment="0" applyProtection="0"/>
    <xf numFmtId="0" fontId="0" fillId="2" borderId="0" applyNumberFormat="0" applyBorder="0" applyAlignment="0" applyProtection="0"/>
    <xf numFmtId="0" fontId="23" fillId="10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31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0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8" borderId="13" xfId="0" applyNumberFormat="1" applyFont="1" applyFill="1" applyBorder="1" applyAlignment="1">
      <alignment horizontal="center" vertical="center" wrapText="1"/>
    </xf>
    <xf numFmtId="0" fontId="4" fillId="8" borderId="14" xfId="0" applyNumberFormat="1" applyFont="1" applyFill="1" applyBorder="1" applyAlignment="1">
      <alignment horizontal="center" vertical="center" wrapText="1"/>
    </xf>
    <xf numFmtId="0" fontId="4" fillId="8" borderId="15" xfId="0" applyNumberFormat="1" applyFont="1" applyFill="1" applyBorder="1" applyAlignment="1">
      <alignment horizontal="center" vertical="center" wrapText="1"/>
    </xf>
    <xf numFmtId="57" fontId="5" fillId="0" borderId="16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vertical="center"/>
    </xf>
    <xf numFmtId="0" fontId="9" fillId="8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wrapText="1"/>
    </xf>
    <xf numFmtId="0" fontId="9" fillId="8" borderId="0" xfId="0" applyNumberFormat="1" applyFont="1" applyFill="1" applyBorder="1" applyAlignment="1">
      <alignment vertical="center" wrapText="1"/>
    </xf>
    <xf numFmtId="0" fontId="9" fillId="11" borderId="0" xfId="0" applyNumberFormat="1" applyFont="1" applyFill="1" applyBorder="1" applyAlignment="1">
      <alignment vertical="center" wrapText="1"/>
    </xf>
    <xf numFmtId="0" fontId="9" fillId="11" borderId="0" xfId="0" applyNumberFormat="1" applyFont="1" applyFill="1" applyBorder="1" applyAlignment="1">
      <alignment vertical="center"/>
    </xf>
    <xf numFmtId="0" fontId="0" fillId="8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177" fontId="10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77" fontId="11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40" fillId="0" borderId="19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177" fontId="9" fillId="0" borderId="23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178" fontId="11" fillId="0" borderId="19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179" fontId="9" fillId="0" borderId="19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38" xfId="0" applyNumberFormat="1" applyFont="1" applyFill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1">
      <selection activeCell="H9" sqref="H9"/>
    </sheetView>
  </sheetViews>
  <sheetFormatPr defaultColWidth="9.00390625" defaultRowHeight="13.5" customHeight="1"/>
  <cols>
    <col min="1" max="1" width="8.375" style="0" customWidth="1"/>
    <col min="2" max="2" width="19.75390625" style="0" customWidth="1"/>
    <col min="3" max="3" width="10.125" style="0" customWidth="1"/>
    <col min="4" max="4" width="8.875" style="0" customWidth="1"/>
    <col min="5" max="5" width="9.375" style="0" customWidth="1"/>
    <col min="6" max="7" width="12.00390625" style="0" customWidth="1"/>
    <col min="8" max="8" width="11.625" style="0" customWidth="1"/>
    <col min="9" max="9" width="28.125" style="0" customWidth="1"/>
  </cols>
  <sheetData>
    <row r="1" spans="1:9" ht="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1:9" ht="27" customHeight="1">
      <c r="A3" s="77" t="s">
        <v>2</v>
      </c>
      <c r="B3" s="77"/>
      <c r="C3" s="77"/>
      <c r="D3" s="77"/>
      <c r="E3" s="78"/>
      <c r="F3" s="78"/>
      <c r="G3" s="79" t="s">
        <v>3</v>
      </c>
      <c r="H3" s="80"/>
      <c r="I3" s="80"/>
    </row>
    <row r="4" spans="1:9" s="72" customFormat="1" ht="27.75" customHeight="1">
      <c r="A4" s="81" t="s">
        <v>4</v>
      </c>
      <c r="B4" s="81" t="s">
        <v>5</v>
      </c>
      <c r="C4" s="82" t="s">
        <v>6</v>
      </c>
      <c r="D4" s="83"/>
      <c r="E4" s="82" t="s">
        <v>7</v>
      </c>
      <c r="F4" s="84"/>
      <c r="G4" s="83"/>
      <c r="H4" s="81" t="s">
        <v>8</v>
      </c>
      <c r="I4" s="81" t="s">
        <v>9</v>
      </c>
    </row>
    <row r="5" spans="1:9" s="72" customFormat="1" ht="41.25" customHeight="1">
      <c r="A5" s="85"/>
      <c r="B5" s="85"/>
      <c r="C5" s="86" t="s">
        <v>10</v>
      </c>
      <c r="D5" s="82" t="s">
        <v>11</v>
      </c>
      <c r="E5" s="86" t="s">
        <v>10</v>
      </c>
      <c r="F5" s="84" t="s">
        <v>12</v>
      </c>
      <c r="G5" s="86" t="s">
        <v>13</v>
      </c>
      <c r="H5" s="85"/>
      <c r="I5" s="85"/>
    </row>
    <row r="6" spans="1:9" s="72" customFormat="1" ht="29.25" customHeight="1">
      <c r="A6" s="81" t="s">
        <v>14</v>
      </c>
      <c r="B6" s="81">
        <v>1</v>
      </c>
      <c r="C6" s="81" t="s">
        <v>15</v>
      </c>
      <c r="D6" s="87">
        <v>3</v>
      </c>
      <c r="E6" s="81" t="s">
        <v>16</v>
      </c>
      <c r="F6" s="88" t="s">
        <v>17</v>
      </c>
      <c r="G6" s="81">
        <v>7</v>
      </c>
      <c r="H6" s="89">
        <v>8</v>
      </c>
      <c r="I6" s="81">
        <v>9</v>
      </c>
    </row>
    <row r="7" spans="1:9" s="72" customFormat="1" ht="18" customHeight="1">
      <c r="A7" s="86" t="s">
        <v>18</v>
      </c>
      <c r="B7" s="90" t="s">
        <v>19</v>
      </c>
      <c r="C7" s="24">
        <f>C8+C9+C10+C11+C12+C13+C14+C15+C16+C16+C17+C18+C20+C19+C21+C22+C23+C24+C25+C26+C27+C28</f>
        <v>12475.160000000002</v>
      </c>
      <c r="D7" s="39">
        <f>SUM(D8:D28)</f>
        <v>12475.160000000002</v>
      </c>
      <c r="E7" s="24">
        <f>E8+E9+E11+E13+E15+E21+E24+E12</f>
        <v>7308.08</v>
      </c>
      <c r="F7" s="24">
        <f>F8+F9+F11+F13+F15+F21+F24+F12</f>
        <v>7308.08</v>
      </c>
      <c r="G7" s="24">
        <f>G8+G9+G11+G13+G15+G21+G24+G12</f>
        <v>7308.08</v>
      </c>
      <c r="H7" s="39">
        <v>0</v>
      </c>
      <c r="I7" s="94"/>
    </row>
    <row r="8" spans="1:9" s="72" customFormat="1" ht="78" customHeight="1">
      <c r="A8" s="86">
        <v>1</v>
      </c>
      <c r="B8" s="86" t="s">
        <v>20</v>
      </c>
      <c r="C8" s="24">
        <v>5239.61</v>
      </c>
      <c r="D8" s="24">
        <v>5239.61</v>
      </c>
      <c r="E8" s="24">
        <v>5784.31</v>
      </c>
      <c r="F8" s="24">
        <v>5784.31</v>
      </c>
      <c r="G8" s="24">
        <v>5784.31</v>
      </c>
      <c r="H8" s="39">
        <v>0</v>
      </c>
      <c r="I8" s="24"/>
    </row>
    <row r="9" spans="1:9" s="72" customFormat="1" ht="66.75" customHeight="1">
      <c r="A9" s="86">
        <v>2</v>
      </c>
      <c r="B9" s="86" t="s">
        <v>21</v>
      </c>
      <c r="C9" s="24">
        <v>1063.9</v>
      </c>
      <c r="D9" s="24">
        <v>1063.9</v>
      </c>
      <c r="E9" s="24"/>
      <c r="F9" s="24"/>
      <c r="G9" s="24"/>
      <c r="H9" s="24">
        <v>0</v>
      </c>
      <c r="I9" s="24"/>
    </row>
    <row r="10" spans="1:9" s="72" customFormat="1" ht="60.75" customHeight="1">
      <c r="A10" s="86">
        <v>3</v>
      </c>
      <c r="B10" s="86" t="s">
        <v>22</v>
      </c>
      <c r="C10" s="24"/>
      <c r="D10" s="24"/>
      <c r="E10" s="24"/>
      <c r="F10" s="91"/>
      <c r="G10" s="24"/>
      <c r="H10" s="92"/>
      <c r="I10" s="24"/>
    </row>
    <row r="11" spans="1:9" s="72" customFormat="1" ht="39" customHeight="1">
      <c r="A11" s="86">
        <v>4</v>
      </c>
      <c r="B11" s="86" t="s">
        <v>23</v>
      </c>
      <c r="C11" s="24"/>
      <c r="D11" s="24"/>
      <c r="E11" s="24">
        <v>27.48</v>
      </c>
      <c r="F11" s="91">
        <v>27.48</v>
      </c>
      <c r="G11" s="24">
        <v>27.48</v>
      </c>
      <c r="H11" s="92">
        <v>0</v>
      </c>
      <c r="I11" s="24"/>
    </row>
    <row r="12" spans="1:9" s="72" customFormat="1" ht="30" customHeight="1">
      <c r="A12" s="86">
        <v>5</v>
      </c>
      <c r="B12" s="86" t="s">
        <v>24</v>
      </c>
      <c r="C12" s="24"/>
      <c r="D12" s="24"/>
      <c r="E12" s="24">
        <v>84.95</v>
      </c>
      <c r="F12" s="91">
        <v>84.95</v>
      </c>
      <c r="G12" s="24">
        <v>84.95</v>
      </c>
      <c r="H12" s="92">
        <v>0</v>
      </c>
      <c r="I12" s="24"/>
    </row>
    <row r="13" spans="1:9" s="72" customFormat="1" ht="12">
      <c r="A13" s="86">
        <v>6</v>
      </c>
      <c r="B13" s="86" t="s">
        <v>25</v>
      </c>
      <c r="C13" s="24">
        <v>2768.77</v>
      </c>
      <c r="D13" s="24">
        <v>2768.77</v>
      </c>
      <c r="E13" s="24">
        <v>50.95</v>
      </c>
      <c r="F13" s="24">
        <v>50.95</v>
      </c>
      <c r="G13" s="24">
        <v>50.95</v>
      </c>
      <c r="H13" s="92">
        <v>0</v>
      </c>
      <c r="I13" s="24"/>
    </row>
    <row r="14" spans="1:9" s="72" customFormat="1" ht="43.5" customHeight="1">
      <c r="A14" s="86">
        <v>7</v>
      </c>
      <c r="B14" s="86" t="s">
        <v>26</v>
      </c>
      <c r="C14" s="24"/>
      <c r="D14" s="24"/>
      <c r="E14" s="24"/>
      <c r="F14" s="91"/>
      <c r="G14" s="24"/>
      <c r="H14" s="92"/>
      <c r="I14" s="24"/>
    </row>
    <row r="15" spans="1:9" s="72" customFormat="1" ht="30.75" customHeight="1">
      <c r="A15" s="86">
        <v>8</v>
      </c>
      <c r="B15" s="86" t="s">
        <v>27</v>
      </c>
      <c r="C15" s="24"/>
      <c r="D15" s="24"/>
      <c r="E15" s="24">
        <v>90.51</v>
      </c>
      <c r="F15" s="24">
        <v>90.51</v>
      </c>
      <c r="G15" s="24">
        <v>90.51</v>
      </c>
      <c r="H15" s="92">
        <v>0</v>
      </c>
      <c r="I15" s="24"/>
    </row>
    <row r="16" spans="1:9" s="72" customFormat="1" ht="57" customHeight="1">
      <c r="A16" s="86">
        <v>9</v>
      </c>
      <c r="B16" s="86" t="s">
        <v>28</v>
      </c>
      <c r="C16" s="24"/>
      <c r="D16" s="24"/>
      <c r="E16" s="24"/>
      <c r="F16" s="91"/>
      <c r="G16" s="24"/>
      <c r="H16" s="92"/>
      <c r="I16" s="24"/>
    </row>
    <row r="17" spans="1:9" s="72" customFormat="1" ht="22.5" customHeight="1">
      <c r="A17" s="86">
        <v>10</v>
      </c>
      <c r="B17" s="86" t="s">
        <v>29</v>
      </c>
      <c r="C17" s="24">
        <v>207.85</v>
      </c>
      <c r="D17" s="24">
        <v>207.85</v>
      </c>
      <c r="E17" s="24"/>
      <c r="F17" s="91"/>
      <c r="G17" s="24"/>
      <c r="H17" s="92">
        <v>0</v>
      </c>
      <c r="I17" s="24"/>
    </row>
    <row r="18" spans="1:9" s="72" customFormat="1" ht="28.5" customHeight="1">
      <c r="A18" s="86">
        <v>11</v>
      </c>
      <c r="B18" s="86" t="s">
        <v>30</v>
      </c>
      <c r="C18" s="24"/>
      <c r="D18" s="24"/>
      <c r="E18" s="24"/>
      <c r="F18" s="91"/>
      <c r="G18" s="24"/>
      <c r="H18" s="92"/>
      <c r="I18" s="24"/>
    </row>
    <row r="19" spans="1:9" s="72" customFormat="1" ht="22.5" customHeight="1">
      <c r="A19" s="86">
        <v>12</v>
      </c>
      <c r="B19" s="86" t="s">
        <v>31</v>
      </c>
      <c r="C19" s="24"/>
      <c r="D19" s="24"/>
      <c r="E19" s="24"/>
      <c r="F19" s="91"/>
      <c r="G19" s="24"/>
      <c r="H19" s="92"/>
      <c r="I19" s="24"/>
    </row>
    <row r="20" spans="1:9" s="72" customFormat="1" ht="45" customHeight="1">
      <c r="A20" s="86">
        <v>13</v>
      </c>
      <c r="B20" s="86" t="s">
        <v>32</v>
      </c>
      <c r="C20" s="24"/>
      <c r="D20" s="24"/>
      <c r="E20" s="24"/>
      <c r="F20" s="91"/>
      <c r="G20" s="24"/>
      <c r="H20" s="92"/>
      <c r="I20" s="24"/>
    </row>
    <row r="21" spans="1:9" s="72" customFormat="1" ht="36">
      <c r="A21" s="86">
        <v>14</v>
      </c>
      <c r="B21" s="86" t="s">
        <v>33</v>
      </c>
      <c r="C21" s="24">
        <v>1987.03</v>
      </c>
      <c r="D21" s="24">
        <v>1987.03</v>
      </c>
      <c r="E21" s="24">
        <v>1269.88</v>
      </c>
      <c r="F21" s="24">
        <v>1269.88</v>
      </c>
      <c r="G21" s="24">
        <v>1269.88</v>
      </c>
      <c r="H21" s="92">
        <v>0</v>
      </c>
      <c r="I21" s="24" t="s">
        <v>34</v>
      </c>
    </row>
    <row r="22" spans="1:9" s="72" customFormat="1" ht="42" customHeight="1">
      <c r="A22" s="86">
        <v>15</v>
      </c>
      <c r="B22" s="86" t="s">
        <v>35</v>
      </c>
      <c r="C22" s="24"/>
      <c r="D22" s="24"/>
      <c r="E22" s="24"/>
      <c r="F22" s="91"/>
      <c r="G22" s="24"/>
      <c r="H22" s="92"/>
      <c r="I22" s="24"/>
    </row>
    <row r="23" spans="1:9" s="72" customFormat="1" ht="22.5" customHeight="1">
      <c r="A23" s="86">
        <v>16</v>
      </c>
      <c r="B23" s="86" t="s">
        <v>36</v>
      </c>
      <c r="C23" s="24"/>
      <c r="D23" s="24"/>
      <c r="E23" s="24"/>
      <c r="F23" s="91"/>
      <c r="G23" s="24"/>
      <c r="H23" s="92"/>
      <c r="I23" s="24"/>
    </row>
    <row r="24" spans="1:9" s="72" customFormat="1" ht="60" customHeight="1">
      <c r="A24" s="86">
        <v>17</v>
      </c>
      <c r="B24" s="86" t="s">
        <v>37</v>
      </c>
      <c r="C24" s="24">
        <v>1208</v>
      </c>
      <c r="D24" s="24">
        <v>1208</v>
      </c>
      <c r="E24" s="24"/>
      <c r="F24" s="24"/>
      <c r="G24" s="24"/>
      <c r="H24" s="24">
        <v>0</v>
      </c>
      <c r="I24" s="24"/>
    </row>
    <row r="25" spans="1:9" s="72" customFormat="1" ht="27.75" customHeight="1">
      <c r="A25" s="86"/>
      <c r="B25" s="86" t="s">
        <v>38</v>
      </c>
      <c r="C25" s="24"/>
      <c r="D25" s="24"/>
      <c r="E25" s="24"/>
      <c r="F25" s="91"/>
      <c r="G25" s="24"/>
      <c r="H25" s="92"/>
      <c r="I25" s="24"/>
    </row>
    <row r="26" spans="1:9" s="72" customFormat="1" ht="32.25" customHeight="1">
      <c r="A26" s="86"/>
      <c r="B26" s="86" t="s">
        <v>39</v>
      </c>
      <c r="C26" s="24"/>
      <c r="D26" s="24"/>
      <c r="E26" s="24"/>
      <c r="F26" s="91"/>
      <c r="G26" s="24"/>
      <c r="H26" s="92"/>
      <c r="I26" s="24"/>
    </row>
    <row r="27" spans="1:9" s="72" customFormat="1" ht="30.75" customHeight="1">
      <c r="A27" s="86"/>
      <c r="B27" s="86" t="s">
        <v>40</v>
      </c>
      <c r="C27" s="24"/>
      <c r="D27" s="24"/>
      <c r="E27" s="24"/>
      <c r="F27" s="91"/>
      <c r="G27" s="24"/>
      <c r="H27" s="92"/>
      <c r="I27" s="24"/>
    </row>
    <row r="28" spans="1:9" s="72" customFormat="1" ht="90" customHeight="1">
      <c r="A28" s="86"/>
      <c r="B28" s="86" t="s">
        <v>41</v>
      </c>
      <c r="C28" s="24"/>
      <c r="D28" s="24"/>
      <c r="E28" s="24"/>
      <c r="F28" s="91"/>
      <c r="G28" s="24"/>
      <c r="H28" s="92"/>
      <c r="I28" s="39"/>
    </row>
    <row r="29" spans="1:9" s="72" customFormat="1" ht="60" customHeight="1">
      <c r="A29" s="86"/>
      <c r="B29" s="90" t="s">
        <v>42</v>
      </c>
      <c r="C29" s="24">
        <f>C30+C36+C37</f>
        <v>2610.77</v>
      </c>
      <c r="D29" s="24">
        <f>D30+D36+D37</f>
        <v>2610.77</v>
      </c>
      <c r="E29" s="24">
        <f aca="true" t="shared" si="0" ref="E29:J29">E30+E36+E37+E31</f>
        <v>1978.92</v>
      </c>
      <c r="F29" s="24">
        <f t="shared" si="0"/>
        <v>1978.92</v>
      </c>
      <c r="G29" s="24">
        <f t="shared" si="0"/>
        <v>1978.92</v>
      </c>
      <c r="H29" s="24">
        <v>0</v>
      </c>
      <c r="I29" s="39"/>
    </row>
    <row r="30" spans="1:9" s="72" customFormat="1" ht="36" customHeight="1">
      <c r="A30" s="86">
        <v>1</v>
      </c>
      <c r="B30" s="86" t="s">
        <v>20</v>
      </c>
      <c r="C30" s="24">
        <v>2526.77</v>
      </c>
      <c r="D30" s="24">
        <v>2526.77</v>
      </c>
      <c r="E30" s="24">
        <v>1625.94</v>
      </c>
      <c r="F30" s="24">
        <v>1625.94</v>
      </c>
      <c r="G30" s="24">
        <v>1625.94</v>
      </c>
      <c r="H30" s="24">
        <v>0</v>
      </c>
      <c r="I30" s="39" t="s">
        <v>43</v>
      </c>
    </row>
    <row r="31" spans="1:9" s="72" customFormat="1" ht="43.5" customHeight="1">
      <c r="A31" s="86">
        <v>2</v>
      </c>
      <c r="B31" s="86" t="s">
        <v>44</v>
      </c>
      <c r="C31" s="24"/>
      <c r="D31" s="24"/>
      <c r="E31" s="24">
        <v>169.83</v>
      </c>
      <c r="F31" s="24">
        <v>169.83</v>
      </c>
      <c r="G31" s="24">
        <v>169.83</v>
      </c>
      <c r="H31" s="92">
        <v>0</v>
      </c>
      <c r="I31" s="39"/>
    </row>
    <row r="32" spans="1:9" s="72" customFormat="1" ht="51" customHeight="1">
      <c r="A32" s="86">
        <v>3</v>
      </c>
      <c r="B32" s="86" t="s">
        <v>22</v>
      </c>
      <c r="C32" s="24"/>
      <c r="D32" s="24"/>
      <c r="E32" s="24"/>
      <c r="F32" s="91"/>
      <c r="G32" s="24"/>
      <c r="H32" s="92"/>
      <c r="I32" s="39"/>
    </row>
    <row r="33" spans="1:9" s="72" customFormat="1" ht="39.75" customHeight="1">
      <c r="A33" s="86">
        <v>4</v>
      </c>
      <c r="B33" s="86" t="s">
        <v>45</v>
      </c>
      <c r="C33" s="24"/>
      <c r="D33" s="24"/>
      <c r="E33" s="24"/>
      <c r="F33" s="91"/>
      <c r="G33" s="24"/>
      <c r="H33" s="92"/>
      <c r="I33" s="39"/>
    </row>
    <row r="34" spans="1:9" s="72" customFormat="1" ht="28.5" customHeight="1">
      <c r="A34" s="86">
        <v>5</v>
      </c>
      <c r="B34" s="86" t="s">
        <v>46</v>
      </c>
      <c r="C34" s="24"/>
      <c r="D34" s="24"/>
      <c r="E34" s="24"/>
      <c r="F34" s="91"/>
      <c r="G34" s="24"/>
      <c r="H34" s="92"/>
      <c r="I34" s="39"/>
    </row>
    <row r="35" spans="1:9" s="72" customFormat="1" ht="30.75" customHeight="1">
      <c r="A35" s="86">
        <v>6</v>
      </c>
      <c r="B35" s="86" t="s">
        <v>47</v>
      </c>
      <c r="C35" s="24"/>
      <c r="D35" s="24"/>
      <c r="E35" s="24"/>
      <c r="F35" s="91"/>
      <c r="G35" s="24"/>
      <c r="H35" s="92"/>
      <c r="I35" s="39"/>
    </row>
    <row r="36" spans="1:9" s="72" customFormat="1" ht="54" customHeight="1">
      <c r="A36" s="86">
        <v>7</v>
      </c>
      <c r="B36" s="86" t="s">
        <v>33</v>
      </c>
      <c r="C36" s="24">
        <v>24</v>
      </c>
      <c r="D36" s="24">
        <v>24</v>
      </c>
      <c r="E36" s="24">
        <v>135.15</v>
      </c>
      <c r="F36" s="24">
        <v>135.15</v>
      </c>
      <c r="G36" s="24">
        <v>135.15</v>
      </c>
      <c r="H36" s="92">
        <v>0</v>
      </c>
      <c r="I36" s="39"/>
    </row>
    <row r="37" spans="1:9" s="72" customFormat="1" ht="36" customHeight="1">
      <c r="A37" s="86">
        <v>8</v>
      </c>
      <c r="B37" s="86" t="s">
        <v>48</v>
      </c>
      <c r="C37" s="24">
        <v>60</v>
      </c>
      <c r="D37" s="24">
        <v>60</v>
      </c>
      <c r="E37" s="24">
        <v>48</v>
      </c>
      <c r="F37" s="91">
        <v>48</v>
      </c>
      <c r="G37" s="24">
        <v>48</v>
      </c>
      <c r="H37" s="92">
        <v>0</v>
      </c>
      <c r="I37" s="39"/>
    </row>
    <row r="38" spans="1:9" s="72" customFormat="1" ht="21" customHeight="1">
      <c r="A38" s="86">
        <v>9</v>
      </c>
      <c r="B38" s="86" t="s">
        <v>49</v>
      </c>
      <c r="C38" s="24"/>
      <c r="D38" s="24"/>
      <c r="E38" s="24"/>
      <c r="F38" s="91"/>
      <c r="G38" s="24"/>
      <c r="H38" s="92"/>
      <c r="I38" s="39"/>
    </row>
    <row r="39" spans="1:9" s="72" customFormat="1" ht="21" customHeight="1">
      <c r="A39" s="86">
        <v>10</v>
      </c>
      <c r="B39" s="86" t="s">
        <v>50</v>
      </c>
      <c r="C39" s="24"/>
      <c r="D39" s="24"/>
      <c r="E39" s="24"/>
      <c r="F39" s="91"/>
      <c r="G39" s="24"/>
      <c r="H39" s="92"/>
      <c r="I39" s="39"/>
    </row>
    <row r="40" spans="1:9" s="72" customFormat="1" ht="21" customHeight="1">
      <c r="A40" s="86">
        <v>11</v>
      </c>
      <c r="B40" s="86" t="s">
        <v>51</v>
      </c>
      <c r="C40" s="24"/>
      <c r="D40" s="24"/>
      <c r="E40" s="24"/>
      <c r="F40" s="91"/>
      <c r="G40" s="24"/>
      <c r="H40" s="92"/>
      <c r="I40" s="39"/>
    </row>
    <row r="41" spans="1:9" s="72" customFormat="1" ht="21" customHeight="1">
      <c r="A41" s="86">
        <v>12</v>
      </c>
      <c r="B41" s="86" t="s">
        <v>52</v>
      </c>
      <c r="C41" s="24"/>
      <c r="D41" s="24"/>
      <c r="E41" s="24"/>
      <c r="F41" s="91"/>
      <c r="G41" s="24"/>
      <c r="H41" s="92"/>
      <c r="I41" s="39"/>
    </row>
    <row r="42" spans="1:9" s="72" customFormat="1" ht="21" customHeight="1">
      <c r="A42" s="86">
        <v>13</v>
      </c>
      <c r="B42" s="86" t="s">
        <v>53</v>
      </c>
      <c r="C42" s="24"/>
      <c r="D42" s="24"/>
      <c r="E42" s="24"/>
      <c r="F42" s="91"/>
      <c r="G42" s="24"/>
      <c r="H42" s="92"/>
      <c r="I42" s="39"/>
    </row>
    <row r="43" spans="1:9" s="72" customFormat="1" ht="31.5" customHeight="1">
      <c r="A43" s="90" t="s">
        <v>54</v>
      </c>
      <c r="B43" s="90" t="s">
        <v>55</v>
      </c>
      <c r="C43" s="24">
        <v>0</v>
      </c>
      <c r="D43" s="24">
        <v>0</v>
      </c>
      <c r="E43" s="24">
        <f aca="true" t="shared" si="1" ref="E43:J43">E44</f>
        <v>500</v>
      </c>
      <c r="F43" s="24">
        <f t="shared" si="1"/>
        <v>500</v>
      </c>
      <c r="G43" s="24">
        <f t="shared" si="1"/>
        <v>500</v>
      </c>
      <c r="H43" s="92">
        <v>0</v>
      </c>
      <c r="I43" s="24"/>
    </row>
    <row r="44" spans="1:9" s="72" customFormat="1" ht="15.75" customHeight="1">
      <c r="A44" s="39">
        <v>1</v>
      </c>
      <c r="B44" s="86" t="s">
        <v>20</v>
      </c>
      <c r="C44" s="24"/>
      <c r="D44" s="24"/>
      <c r="E44" s="24">
        <v>500</v>
      </c>
      <c r="F44" s="91">
        <v>500</v>
      </c>
      <c r="G44" s="24">
        <v>500</v>
      </c>
      <c r="H44" s="92">
        <v>0</v>
      </c>
      <c r="I44" s="24"/>
    </row>
    <row r="45" spans="1:9" s="72" customFormat="1" ht="15.75" customHeight="1">
      <c r="A45" s="39">
        <v>2</v>
      </c>
      <c r="B45" s="86" t="s">
        <v>56</v>
      </c>
      <c r="C45" s="24"/>
      <c r="D45" s="24"/>
      <c r="E45" s="24"/>
      <c r="F45" s="91"/>
      <c r="G45" s="24"/>
      <c r="H45" s="92"/>
      <c r="I45" s="24"/>
    </row>
    <row r="46" spans="1:9" s="72" customFormat="1" ht="15.75" customHeight="1">
      <c r="A46" s="39">
        <v>3</v>
      </c>
      <c r="B46" s="86" t="s">
        <v>57</v>
      </c>
      <c r="C46" s="24"/>
      <c r="D46" s="24"/>
      <c r="E46" s="24"/>
      <c r="F46" s="91"/>
      <c r="G46" s="24"/>
      <c r="H46" s="92"/>
      <c r="I46" s="24"/>
    </row>
    <row r="47" spans="1:9" s="72" customFormat="1" ht="15.75" customHeight="1">
      <c r="A47" s="39">
        <v>4</v>
      </c>
      <c r="B47" s="86" t="s">
        <v>58</v>
      </c>
      <c r="C47" s="24"/>
      <c r="D47" s="24"/>
      <c r="E47" s="24"/>
      <c r="F47" s="91"/>
      <c r="G47" s="24"/>
      <c r="H47" s="92"/>
      <c r="I47" s="24"/>
    </row>
    <row r="48" spans="1:9" s="72" customFormat="1" ht="15.75" customHeight="1">
      <c r="A48" s="39">
        <v>5</v>
      </c>
      <c r="B48" s="86" t="s">
        <v>59</v>
      </c>
      <c r="C48" s="24"/>
      <c r="D48" s="24"/>
      <c r="E48" s="24"/>
      <c r="F48" s="91"/>
      <c r="G48" s="24"/>
      <c r="H48" s="92"/>
      <c r="I48" s="24"/>
    </row>
    <row r="49" spans="1:9" s="72" customFormat="1" ht="15.75" customHeight="1">
      <c r="A49" s="39">
        <v>6</v>
      </c>
      <c r="B49" s="86" t="s">
        <v>60</v>
      </c>
      <c r="C49" s="24"/>
      <c r="D49" s="24"/>
      <c r="E49" s="24"/>
      <c r="F49" s="91"/>
      <c r="G49" s="24"/>
      <c r="H49" s="92"/>
      <c r="I49" s="24"/>
    </row>
    <row r="50" spans="1:9" s="72" customFormat="1" ht="15.75" customHeight="1">
      <c r="A50" s="39">
        <v>7</v>
      </c>
      <c r="B50" s="86" t="s">
        <v>51</v>
      </c>
      <c r="C50" s="24"/>
      <c r="D50" s="24"/>
      <c r="E50" s="24"/>
      <c r="F50" s="91"/>
      <c r="G50" s="24"/>
      <c r="H50" s="92"/>
      <c r="I50" s="24"/>
    </row>
    <row r="51" spans="1:9" s="72" customFormat="1" ht="27.75" customHeight="1">
      <c r="A51" s="39">
        <v>8</v>
      </c>
      <c r="B51" s="86" t="s">
        <v>53</v>
      </c>
      <c r="C51" s="24"/>
      <c r="D51" s="24"/>
      <c r="E51" s="24"/>
      <c r="F51" s="91"/>
      <c r="G51" s="24"/>
      <c r="H51" s="92"/>
      <c r="I51" s="24"/>
    </row>
    <row r="52" spans="1:9" s="72" customFormat="1" ht="15.75" customHeight="1">
      <c r="A52" s="39">
        <v>9</v>
      </c>
      <c r="B52" s="86" t="s">
        <v>61</v>
      </c>
      <c r="C52" s="24"/>
      <c r="D52" s="24"/>
      <c r="E52" s="24"/>
      <c r="F52" s="91"/>
      <c r="G52" s="24"/>
      <c r="H52" s="93"/>
      <c r="I52" s="95"/>
    </row>
    <row r="53" spans="1:9" s="72" customFormat="1" ht="15.75" customHeight="1">
      <c r="A53" s="39">
        <v>10</v>
      </c>
      <c r="B53" s="86"/>
      <c r="C53" s="24"/>
      <c r="D53" s="24"/>
      <c r="E53" s="24"/>
      <c r="F53" s="91"/>
      <c r="G53" s="24"/>
      <c r="H53" s="93"/>
      <c r="I53" s="95"/>
    </row>
    <row r="54" spans="1:9" s="72" customFormat="1" ht="15.75" customHeight="1">
      <c r="A54" s="39"/>
      <c r="B54" s="86"/>
      <c r="C54" s="24"/>
      <c r="D54" s="24"/>
      <c r="E54" s="24"/>
      <c r="F54" s="91"/>
      <c r="G54" s="24"/>
      <c r="H54" s="93"/>
      <c r="I54" s="95"/>
    </row>
    <row r="55" spans="1:9" s="72" customFormat="1" ht="27" customHeight="1">
      <c r="A55" s="90" t="s">
        <v>62</v>
      </c>
      <c r="B55" s="90" t="s">
        <v>63</v>
      </c>
      <c r="C55" s="24">
        <f>SUM(C56:C64)</f>
        <v>2369.16</v>
      </c>
      <c r="D55" s="24">
        <f>SUM(D56:D64)</f>
        <v>2069.46</v>
      </c>
      <c r="E55" s="24">
        <f aca="true" t="shared" si="2" ref="E55:J55">E56</f>
        <v>300</v>
      </c>
      <c r="F55" s="24">
        <f t="shared" si="2"/>
        <v>300</v>
      </c>
      <c r="G55" s="24">
        <f t="shared" si="2"/>
        <v>300</v>
      </c>
      <c r="H55" s="24">
        <v>0</v>
      </c>
      <c r="I55" s="24"/>
    </row>
    <row r="56" spans="1:9" s="72" customFormat="1" ht="54.75" customHeight="1">
      <c r="A56" s="39">
        <v>1</v>
      </c>
      <c r="B56" s="86" t="s">
        <v>20</v>
      </c>
      <c r="C56" s="24">
        <v>590.7</v>
      </c>
      <c r="D56" s="24">
        <v>291</v>
      </c>
      <c r="E56" s="24">
        <v>300</v>
      </c>
      <c r="F56" s="24">
        <v>300</v>
      </c>
      <c r="G56" s="24">
        <v>300</v>
      </c>
      <c r="H56" s="93">
        <v>0</v>
      </c>
      <c r="I56" s="95"/>
    </row>
    <row r="57" spans="1:9" s="72" customFormat="1" ht="21" customHeight="1">
      <c r="A57" s="39">
        <v>2</v>
      </c>
      <c r="B57" s="86" t="s">
        <v>56</v>
      </c>
      <c r="C57" s="24"/>
      <c r="D57" s="24"/>
      <c r="E57" s="24"/>
      <c r="F57" s="91"/>
      <c r="G57" s="24"/>
      <c r="H57" s="92"/>
      <c r="I57" s="24"/>
    </row>
    <row r="58" spans="1:9" s="72" customFormat="1" ht="21" customHeight="1">
      <c r="A58" s="39">
        <v>3</v>
      </c>
      <c r="B58" s="86" t="s">
        <v>57</v>
      </c>
      <c r="C58" s="24"/>
      <c r="D58" s="24"/>
      <c r="E58" s="24"/>
      <c r="F58" s="91"/>
      <c r="G58" s="24"/>
      <c r="H58" s="92"/>
      <c r="I58" s="24"/>
    </row>
    <row r="59" spans="1:9" s="72" customFormat="1" ht="21" customHeight="1">
      <c r="A59" s="39">
        <v>4</v>
      </c>
      <c r="B59" s="86" t="s">
        <v>58</v>
      </c>
      <c r="C59" s="24"/>
      <c r="D59" s="24"/>
      <c r="E59" s="24"/>
      <c r="F59" s="91"/>
      <c r="G59" s="24"/>
      <c r="H59" s="92"/>
      <c r="I59" s="24"/>
    </row>
    <row r="60" spans="1:9" s="72" customFormat="1" ht="21" customHeight="1">
      <c r="A60" s="39">
        <v>5</v>
      </c>
      <c r="B60" s="86" t="s">
        <v>59</v>
      </c>
      <c r="C60" s="24"/>
      <c r="D60" s="24"/>
      <c r="E60" s="24"/>
      <c r="F60" s="91"/>
      <c r="G60" s="24"/>
      <c r="H60" s="92"/>
      <c r="I60" s="24"/>
    </row>
    <row r="61" spans="1:9" s="72" customFormat="1" ht="24.75" customHeight="1">
      <c r="A61" s="39">
        <v>6</v>
      </c>
      <c r="B61" s="86" t="s">
        <v>53</v>
      </c>
      <c r="C61" s="24">
        <v>1098.38</v>
      </c>
      <c r="D61" s="24">
        <v>1098.38</v>
      </c>
      <c r="E61" s="24"/>
      <c r="F61" s="91"/>
      <c r="G61" s="24"/>
      <c r="H61" s="92">
        <v>0</v>
      </c>
      <c r="I61" s="24"/>
    </row>
    <row r="62" spans="1:9" s="72" customFormat="1" ht="23.25" customHeight="1">
      <c r="A62" s="39">
        <v>7</v>
      </c>
      <c r="B62" s="86" t="s">
        <v>61</v>
      </c>
      <c r="C62" s="24">
        <v>373.69</v>
      </c>
      <c r="D62" s="24">
        <v>373.69</v>
      </c>
      <c r="E62" s="24"/>
      <c r="F62" s="91"/>
      <c r="G62" s="24"/>
      <c r="H62" s="92">
        <v>0</v>
      </c>
      <c r="I62" s="24"/>
    </row>
    <row r="63" spans="1:9" s="72" customFormat="1" ht="60" customHeight="1">
      <c r="A63" s="39">
        <v>8</v>
      </c>
      <c r="B63" s="86" t="s">
        <v>64</v>
      </c>
      <c r="C63" s="24">
        <v>306.39</v>
      </c>
      <c r="D63" s="24">
        <v>306.39</v>
      </c>
      <c r="E63" s="24"/>
      <c r="F63" s="91"/>
      <c r="G63" s="24"/>
      <c r="H63" s="92">
        <v>0</v>
      </c>
      <c r="I63" s="24"/>
    </row>
    <row r="64" spans="1:9" s="72" customFormat="1" ht="21" customHeight="1">
      <c r="A64" s="39"/>
      <c r="B64" s="86"/>
      <c r="C64" s="24"/>
      <c r="D64" s="24"/>
      <c r="E64" s="24"/>
      <c r="F64" s="91"/>
      <c r="G64" s="24"/>
      <c r="H64" s="92"/>
      <c r="I64" s="24"/>
    </row>
    <row r="65" spans="1:9" s="73" customFormat="1" ht="21" customHeight="1">
      <c r="A65" s="90" t="s">
        <v>65</v>
      </c>
      <c r="B65" s="90" t="s">
        <v>66</v>
      </c>
      <c r="C65" s="24">
        <f>C66+C67</f>
        <v>17155.39</v>
      </c>
      <c r="D65" s="24">
        <f>D7+D29+D55</f>
        <v>17155.390000000003</v>
      </c>
      <c r="E65" s="24">
        <f>E7+E29+E55+E43</f>
        <v>10087</v>
      </c>
      <c r="F65" s="24">
        <f>F7+F29+F55+F43</f>
        <v>10087</v>
      </c>
      <c r="G65" s="24">
        <f>G7+G29+G55+G43</f>
        <v>10087</v>
      </c>
      <c r="H65" s="24">
        <v>0</v>
      </c>
      <c r="I65" s="39"/>
    </row>
    <row r="66" spans="1:9" s="74" customFormat="1" ht="39.75" customHeight="1">
      <c r="A66" s="39">
        <v>1</v>
      </c>
      <c r="B66" s="86" t="s">
        <v>67</v>
      </c>
      <c r="C66" s="96">
        <v>14784.66</v>
      </c>
      <c r="D66" s="96">
        <v>14784.66</v>
      </c>
      <c r="E66" s="96">
        <f aca="true" t="shared" si="3" ref="E66:J66">E8+E9+E13+E15+E24+E30+E31+E37+E44+E55</f>
        <v>8569.54</v>
      </c>
      <c r="F66" s="96">
        <f t="shared" si="3"/>
        <v>8569.54</v>
      </c>
      <c r="G66" s="96">
        <f t="shared" si="3"/>
        <v>8569.54</v>
      </c>
      <c r="H66" s="39">
        <v>0</v>
      </c>
      <c r="I66" s="39"/>
    </row>
    <row r="67" spans="1:9" s="74" customFormat="1" ht="29.25" customHeight="1">
      <c r="A67" s="39">
        <v>2</v>
      </c>
      <c r="B67" s="86" t="s">
        <v>68</v>
      </c>
      <c r="C67" s="96">
        <v>2370.73</v>
      </c>
      <c r="D67" s="97">
        <v>2370.73</v>
      </c>
      <c r="E67" s="96">
        <f aca="true" t="shared" si="4" ref="E67:J67">E11+E21+E36</f>
        <v>1432.5100000000002</v>
      </c>
      <c r="F67" s="96">
        <f t="shared" si="4"/>
        <v>1432.5100000000002</v>
      </c>
      <c r="G67" s="96">
        <f t="shared" si="4"/>
        <v>1432.5100000000002</v>
      </c>
      <c r="H67" s="39">
        <v>0</v>
      </c>
      <c r="I67" s="39"/>
    </row>
    <row r="68" spans="5:7" ht="13.5" customHeight="1">
      <c r="E68" s="74"/>
      <c r="G68" s="74"/>
    </row>
    <row r="69" spans="5:7" ht="13.5" customHeight="1">
      <c r="E69" s="74"/>
      <c r="G69" s="74"/>
    </row>
    <row r="70" spans="5:7" ht="13.5" customHeight="1">
      <c r="E70" s="74"/>
      <c r="G70" s="74"/>
    </row>
    <row r="71" spans="5:7" ht="13.5" customHeight="1">
      <c r="E71" s="74"/>
      <c r="G71" s="74"/>
    </row>
    <row r="72" spans="5:7" ht="13.5" customHeight="1">
      <c r="E72" s="74"/>
      <c r="G72" s="74"/>
    </row>
    <row r="73" spans="5:7" ht="13.5" customHeight="1">
      <c r="E73" s="74"/>
      <c r="G73" s="74"/>
    </row>
    <row r="74" spans="5:7" ht="13.5" customHeight="1">
      <c r="E74" s="74"/>
      <c r="G74" s="74"/>
    </row>
    <row r="75" spans="5:7" ht="13.5" customHeight="1">
      <c r="E75" s="74"/>
      <c r="G75" s="74"/>
    </row>
    <row r="76" spans="5:7" ht="13.5" customHeight="1">
      <c r="E76" s="74"/>
      <c r="G76" s="74"/>
    </row>
    <row r="77" spans="5:7" ht="13.5" customHeight="1">
      <c r="E77" s="74"/>
      <c r="G77" s="74"/>
    </row>
    <row r="78" spans="5:7" ht="13.5" customHeight="1">
      <c r="E78" s="74"/>
      <c r="G78" s="74"/>
    </row>
    <row r="79" spans="5:7" ht="13.5" customHeight="1">
      <c r="E79" s="74"/>
      <c r="G79" s="74"/>
    </row>
    <row r="80" spans="5:7" ht="13.5" customHeight="1">
      <c r="E80" s="74"/>
      <c r="G80" s="74"/>
    </row>
    <row r="81" spans="5:7" ht="13.5" customHeight="1">
      <c r="E81" s="74"/>
      <c r="G81" s="74"/>
    </row>
    <row r="82" spans="5:7" ht="13.5" customHeight="1">
      <c r="E82" s="74"/>
      <c r="G82" s="74"/>
    </row>
    <row r="83" spans="5:7" ht="13.5" customHeight="1">
      <c r="E83" s="74"/>
      <c r="G83" s="74"/>
    </row>
    <row r="84" spans="5:7" ht="13.5" customHeight="1">
      <c r="E84" s="74"/>
      <c r="G84" s="74"/>
    </row>
    <row r="85" spans="5:7" ht="13.5" customHeight="1">
      <c r="E85" s="74"/>
      <c r="G85" s="74"/>
    </row>
    <row r="86" spans="5:7" ht="13.5" customHeight="1">
      <c r="E86" s="74"/>
      <c r="G86" s="74"/>
    </row>
    <row r="87" spans="5:7" ht="13.5" customHeight="1">
      <c r="E87" s="74"/>
      <c r="G87" s="74"/>
    </row>
    <row r="88" spans="5:7" ht="13.5" customHeight="1">
      <c r="E88" s="74"/>
      <c r="G88" s="74"/>
    </row>
    <row r="89" spans="5:7" ht="13.5" customHeight="1">
      <c r="E89" s="74"/>
      <c r="G89" s="74"/>
    </row>
    <row r="90" spans="5:7" ht="13.5" customHeight="1">
      <c r="E90" s="74"/>
      <c r="G90" s="74"/>
    </row>
    <row r="91" spans="5:7" ht="13.5" customHeight="1">
      <c r="E91" s="74"/>
      <c r="G91" s="74"/>
    </row>
    <row r="92" spans="5:7" ht="13.5" customHeight="1">
      <c r="E92" s="74"/>
      <c r="G92" s="74"/>
    </row>
    <row r="93" spans="5:7" ht="13.5" customHeight="1">
      <c r="E93" s="74"/>
      <c r="G93" s="74"/>
    </row>
    <row r="94" spans="5:7" ht="13.5" customHeight="1">
      <c r="E94" s="74"/>
      <c r="G94" s="74"/>
    </row>
    <row r="95" spans="5:7" ht="13.5" customHeight="1">
      <c r="E95" s="74"/>
      <c r="G95" s="74"/>
    </row>
    <row r="96" spans="5:7" ht="13.5" customHeight="1">
      <c r="E96" s="74"/>
      <c r="G96" s="74"/>
    </row>
    <row r="97" spans="5:7" ht="13.5" customHeight="1">
      <c r="E97" s="74"/>
      <c r="G97" s="74"/>
    </row>
    <row r="98" spans="5:7" ht="13.5" customHeight="1">
      <c r="E98" s="74"/>
      <c r="G98" s="74"/>
    </row>
    <row r="99" spans="5:7" ht="13.5" customHeight="1">
      <c r="E99" s="74"/>
      <c r="G99" s="74"/>
    </row>
    <row r="100" spans="5:7" ht="13.5" customHeight="1">
      <c r="E100" s="74"/>
      <c r="G100" s="74"/>
    </row>
    <row r="101" spans="5:7" ht="13.5" customHeight="1">
      <c r="E101" s="74"/>
      <c r="G101" s="74"/>
    </row>
    <row r="102" spans="5:7" ht="13.5" customHeight="1">
      <c r="E102" s="74"/>
      <c r="G102" s="74"/>
    </row>
    <row r="103" spans="5:7" ht="13.5" customHeight="1">
      <c r="E103" s="74"/>
      <c r="G103" s="74"/>
    </row>
    <row r="104" spans="5:7" ht="13.5" customHeight="1">
      <c r="E104" s="74"/>
      <c r="G104" s="74"/>
    </row>
    <row r="105" spans="5:7" ht="13.5" customHeight="1">
      <c r="E105" s="74"/>
      <c r="G105" s="74"/>
    </row>
    <row r="106" spans="5:7" ht="13.5" customHeight="1">
      <c r="E106" s="74"/>
      <c r="G106" s="74"/>
    </row>
    <row r="107" spans="5:7" ht="13.5" customHeight="1">
      <c r="E107" s="74"/>
      <c r="G107" s="74"/>
    </row>
    <row r="108" spans="5:7" ht="13.5" customHeight="1">
      <c r="E108" s="74"/>
      <c r="G108" s="74"/>
    </row>
  </sheetData>
  <sheetProtection/>
  <mergeCells count="10">
    <mergeCell ref="A1:I1"/>
    <mergeCell ref="A2:I2"/>
    <mergeCell ref="A3:D3"/>
    <mergeCell ref="G3:I3"/>
    <mergeCell ref="C4:D4"/>
    <mergeCell ref="E4:G4"/>
    <mergeCell ref="A4:A5"/>
    <mergeCell ref="B4:B5"/>
    <mergeCell ref="H4:H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6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130" zoomScaleNormal="130" zoomScaleSheetLayoutView="100" workbookViewId="0" topLeftCell="B18">
      <selection activeCell="H20" sqref="H20"/>
    </sheetView>
  </sheetViews>
  <sheetFormatPr defaultColWidth="9.00390625" defaultRowHeight="13.5" customHeight="1"/>
  <cols>
    <col min="1" max="1" width="3.375" style="0" customWidth="1"/>
    <col min="2" max="2" width="5.625" style="0" customWidth="1"/>
    <col min="3" max="3" width="16.625" style="0" customWidth="1"/>
    <col min="4" max="4" width="10.875" style="0" customWidth="1"/>
    <col min="5" max="5" width="26.50390625" style="0" customWidth="1"/>
    <col min="6" max="6" width="12.50390625" style="32" customWidth="1"/>
    <col min="7" max="7" width="4.375" style="0" customWidth="1"/>
    <col min="8" max="8" width="8.375" style="0" customWidth="1"/>
    <col min="9" max="9" width="8.125" style="0" customWidth="1"/>
    <col min="10" max="10" width="6.125" style="0" customWidth="1"/>
    <col min="11" max="12" width="7.125" style="33" customWidth="1"/>
    <col min="13" max="13" width="7.125" style="34" customWidth="1"/>
    <col min="14" max="14" width="7.125" style="33" customWidth="1"/>
    <col min="15" max="15" width="7.125" style="0" customWidth="1"/>
    <col min="16" max="16" width="6.125" style="32" customWidth="1"/>
    <col min="17" max="17" width="5.00390625" style="33" customWidth="1"/>
    <col min="18" max="18" width="7.125" style="34" customWidth="1"/>
    <col min="19" max="19" width="5.125" style="0" customWidth="1"/>
    <col min="20" max="20" width="5.50390625" style="0" customWidth="1"/>
    <col min="21" max="21" width="5.125" style="0" customWidth="1"/>
    <col min="22" max="22" width="4.625" style="0" customWidth="1"/>
    <col min="23" max="23" width="5.75390625" style="0" customWidth="1"/>
    <col min="24" max="24" width="7.125" style="0" customWidth="1"/>
    <col min="25" max="25" width="6.625" style="0" customWidth="1"/>
    <col min="26" max="26" width="6.25390625" style="0" customWidth="1"/>
  </cols>
  <sheetData>
    <row r="1" spans="1:26" ht="14.25" customHeight="1">
      <c r="A1" s="35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70"/>
    </row>
    <row r="2" spans="1:26" ht="25.5" customHeight="1">
      <c r="A2" s="37" t="s">
        <v>70</v>
      </c>
      <c r="B2" s="37"/>
      <c r="C2" s="37"/>
      <c r="D2" s="37"/>
      <c r="E2" s="37"/>
      <c r="F2" s="37"/>
      <c r="G2" s="37"/>
      <c r="H2" s="38"/>
      <c r="I2" s="38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3.5" customHeight="1">
      <c r="A3" s="39" t="s">
        <v>71</v>
      </c>
      <c r="B3" s="39"/>
      <c r="C3" s="39"/>
      <c r="D3" s="39"/>
      <c r="E3" s="39"/>
      <c r="F3" s="39"/>
      <c r="G3" s="39"/>
      <c r="H3" s="40"/>
      <c r="I3" s="40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3.25" customHeight="1">
      <c r="A4" s="39" t="s">
        <v>4</v>
      </c>
      <c r="B4" s="39" t="s">
        <v>72</v>
      </c>
      <c r="C4" s="39" t="s">
        <v>73</v>
      </c>
      <c r="D4" s="39" t="s">
        <v>74</v>
      </c>
      <c r="E4" s="39" t="s">
        <v>75</v>
      </c>
      <c r="F4" s="39" t="s">
        <v>76</v>
      </c>
      <c r="G4" s="39" t="s">
        <v>77</v>
      </c>
      <c r="H4" s="40" t="s">
        <v>78</v>
      </c>
      <c r="I4" s="40"/>
      <c r="J4" s="39" t="s">
        <v>79</v>
      </c>
      <c r="K4" s="39"/>
      <c r="L4" s="39" t="s">
        <v>80</v>
      </c>
      <c r="M4" s="39"/>
      <c r="N4" s="39"/>
      <c r="O4" s="39"/>
      <c r="P4" s="39"/>
      <c r="Q4" s="39"/>
      <c r="R4" s="39"/>
      <c r="S4" s="39"/>
      <c r="T4" s="39" t="s">
        <v>81</v>
      </c>
      <c r="U4" s="39" t="s">
        <v>82</v>
      </c>
      <c r="V4" s="39" t="s">
        <v>83</v>
      </c>
      <c r="W4" s="39" t="s">
        <v>84</v>
      </c>
      <c r="X4" s="39"/>
      <c r="Y4" s="39"/>
      <c r="Z4" s="39" t="s">
        <v>85</v>
      </c>
    </row>
    <row r="5" spans="1:26" ht="79.5" customHeight="1">
      <c r="A5" s="39"/>
      <c r="B5" s="39"/>
      <c r="C5" s="39"/>
      <c r="D5" s="39"/>
      <c r="E5" s="39"/>
      <c r="F5" s="39"/>
      <c r="G5" s="39"/>
      <c r="H5" s="40" t="s">
        <v>86</v>
      </c>
      <c r="I5" s="40" t="s">
        <v>87</v>
      </c>
      <c r="J5" s="39" t="s">
        <v>88</v>
      </c>
      <c r="K5" s="39" t="s">
        <v>89</v>
      </c>
      <c r="L5" s="39" t="s">
        <v>90</v>
      </c>
      <c r="M5" s="39" t="s">
        <v>91</v>
      </c>
      <c r="N5" s="39" t="s">
        <v>92</v>
      </c>
      <c r="O5" s="39" t="s">
        <v>93</v>
      </c>
      <c r="P5" s="39" t="s">
        <v>94</v>
      </c>
      <c r="Q5" s="39" t="s">
        <v>61</v>
      </c>
      <c r="R5" s="39" t="s">
        <v>95</v>
      </c>
      <c r="S5" s="65" t="s">
        <v>96</v>
      </c>
      <c r="T5" s="39"/>
      <c r="U5" s="39"/>
      <c r="V5" s="39"/>
      <c r="W5" s="39" t="s">
        <v>97</v>
      </c>
      <c r="X5" s="39" t="s">
        <v>98</v>
      </c>
      <c r="Y5" s="71" t="s">
        <v>99</v>
      </c>
      <c r="Z5" s="39"/>
    </row>
    <row r="6" spans="1:26" ht="13.5" customHeight="1">
      <c r="A6" s="39" t="s">
        <v>100</v>
      </c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/>
      <c r="O6" s="39">
        <v>12</v>
      </c>
      <c r="P6" s="39">
        <v>13</v>
      </c>
      <c r="Q6" s="39">
        <v>14</v>
      </c>
      <c r="R6" s="39">
        <v>15</v>
      </c>
      <c r="S6" s="39">
        <v>16</v>
      </c>
      <c r="T6" s="39">
        <v>17</v>
      </c>
      <c r="U6" s="39">
        <v>18</v>
      </c>
      <c r="V6" s="39">
        <v>19</v>
      </c>
      <c r="W6" s="39">
        <v>20</v>
      </c>
      <c r="X6" s="39">
        <v>21</v>
      </c>
      <c r="Y6" s="71">
        <v>22</v>
      </c>
      <c r="Z6" s="39"/>
    </row>
    <row r="7" spans="1:26" s="27" customFormat="1" ht="25.5" customHeight="1">
      <c r="A7" s="41" t="s">
        <v>101</v>
      </c>
      <c r="B7" s="41"/>
      <c r="C7" s="41"/>
      <c r="D7" s="41"/>
      <c r="E7" s="41"/>
      <c r="F7" s="41"/>
      <c r="G7" s="41"/>
      <c r="H7" s="42"/>
      <c r="I7" s="42"/>
      <c r="J7" s="41"/>
      <c r="K7" s="41">
        <f>K8+K13+K22+K24</f>
        <v>10087.000000000002</v>
      </c>
      <c r="L7" s="41">
        <f>L8+L13+L22+L24</f>
        <v>10087.000000000002</v>
      </c>
      <c r="M7" s="41">
        <f>M8+M13+M22+M24</f>
        <v>7308.08</v>
      </c>
      <c r="N7" s="41">
        <f>N8+N13+N22+N24</f>
        <v>1978.92</v>
      </c>
      <c r="O7" s="41">
        <f>O8</f>
        <v>500</v>
      </c>
      <c r="P7" s="41">
        <v>300</v>
      </c>
      <c r="Q7" s="41"/>
      <c r="R7" s="41"/>
      <c r="S7" s="41"/>
      <c r="T7" s="41"/>
      <c r="U7" s="41">
        <f aca="true" t="shared" si="0" ref="U7:Z7">U8+U13+U22+U24</f>
        <v>0</v>
      </c>
      <c r="V7" s="41">
        <f t="shared" si="0"/>
        <v>0</v>
      </c>
      <c r="W7" s="41">
        <f t="shared" si="0"/>
        <v>1081</v>
      </c>
      <c r="X7" s="41">
        <f t="shared" si="0"/>
        <v>2585</v>
      </c>
      <c r="Y7" s="41">
        <f t="shared" si="0"/>
        <v>0</v>
      </c>
      <c r="Z7" s="41"/>
    </row>
    <row r="8" spans="1:26" s="28" customFormat="1" ht="30" customHeight="1">
      <c r="A8" s="41"/>
      <c r="B8" s="43" t="s">
        <v>102</v>
      </c>
      <c r="C8" s="41"/>
      <c r="D8" s="41"/>
      <c r="E8" s="41"/>
      <c r="F8" s="41"/>
      <c r="G8" s="41"/>
      <c r="H8" s="42"/>
      <c r="I8" s="42"/>
      <c r="J8" s="41"/>
      <c r="K8" s="41">
        <f aca="true" t="shared" si="1" ref="K8:P8">K9+K10+K11+K12</f>
        <v>4105.6900000000005</v>
      </c>
      <c r="L8" s="41">
        <f t="shared" si="1"/>
        <v>4105.6900000000005</v>
      </c>
      <c r="M8" s="41">
        <f t="shared" si="1"/>
        <v>3029.48</v>
      </c>
      <c r="N8" s="41">
        <f t="shared" si="1"/>
        <v>276.21</v>
      </c>
      <c r="O8" s="41">
        <f t="shared" si="1"/>
        <v>500</v>
      </c>
      <c r="P8" s="41">
        <f t="shared" si="1"/>
        <v>300</v>
      </c>
      <c r="Q8" s="41">
        <f aca="true" t="shared" si="2" ref="Q8:V8">Q9+Q10+Q11</f>
        <v>0</v>
      </c>
      <c r="R8" s="41">
        <f t="shared" si="2"/>
        <v>0</v>
      </c>
      <c r="S8" s="41">
        <f t="shared" si="2"/>
        <v>0</v>
      </c>
      <c r="T8" s="41">
        <f>T9</f>
        <v>400</v>
      </c>
      <c r="U8" s="41"/>
      <c r="V8" s="41"/>
      <c r="W8" s="41">
        <f>W9</f>
        <v>194</v>
      </c>
      <c r="X8" s="41">
        <f>X9</f>
        <v>775</v>
      </c>
      <c r="Y8" s="41"/>
      <c r="Z8" s="66"/>
    </row>
    <row r="9" spans="1:26" s="28" customFormat="1" ht="66" customHeight="1">
      <c r="A9" s="41">
        <v>1</v>
      </c>
      <c r="B9" s="44" t="s">
        <v>103</v>
      </c>
      <c r="C9" s="45" t="s">
        <v>104</v>
      </c>
      <c r="D9" s="45" t="s">
        <v>105</v>
      </c>
      <c r="E9" s="45" t="s">
        <v>106</v>
      </c>
      <c r="F9" s="41" t="s">
        <v>107</v>
      </c>
      <c r="G9" s="41" t="s">
        <v>108</v>
      </c>
      <c r="H9" s="42">
        <v>43301</v>
      </c>
      <c r="I9" s="42">
        <v>44032</v>
      </c>
      <c r="J9" s="41" t="s">
        <v>109</v>
      </c>
      <c r="K9" s="41">
        <v>1000</v>
      </c>
      <c r="L9" s="41">
        <f>SUM(M9:S9)</f>
        <v>1000</v>
      </c>
      <c r="M9" s="41">
        <v>1000</v>
      </c>
      <c r="N9" s="41"/>
      <c r="O9" s="41"/>
      <c r="P9" s="41"/>
      <c r="Q9" s="41"/>
      <c r="R9" s="41"/>
      <c r="S9" s="66"/>
      <c r="T9" s="41">
        <v>400</v>
      </c>
      <c r="U9" s="41"/>
      <c r="V9" s="41"/>
      <c r="W9" s="41">
        <v>194</v>
      </c>
      <c r="X9" s="41">
        <v>775</v>
      </c>
      <c r="Y9" s="41"/>
      <c r="Z9" s="41"/>
    </row>
    <row r="10" spans="1:26" s="28" customFormat="1" ht="52.5" customHeight="1">
      <c r="A10" s="41">
        <v>2</v>
      </c>
      <c r="B10" s="46" t="s">
        <v>103</v>
      </c>
      <c r="C10" s="41" t="s">
        <v>110</v>
      </c>
      <c r="D10" s="41" t="s">
        <v>111</v>
      </c>
      <c r="E10" s="41" t="s">
        <v>112</v>
      </c>
      <c r="F10" s="46" t="s">
        <v>113</v>
      </c>
      <c r="G10" s="41" t="s">
        <v>114</v>
      </c>
      <c r="H10" s="42">
        <v>43282</v>
      </c>
      <c r="I10" s="42">
        <v>44013</v>
      </c>
      <c r="J10" s="41" t="s">
        <v>115</v>
      </c>
      <c r="K10" s="41">
        <v>2413.69</v>
      </c>
      <c r="L10" s="41">
        <f>M10+O10+N10</f>
        <v>2413.69</v>
      </c>
      <c r="M10" s="41">
        <v>1637.48</v>
      </c>
      <c r="N10" s="41">
        <v>276.21</v>
      </c>
      <c r="O10" s="41">
        <v>500</v>
      </c>
      <c r="P10" s="41"/>
      <c r="Q10" s="41"/>
      <c r="R10" s="41"/>
      <c r="S10" s="66"/>
      <c r="T10" s="41"/>
      <c r="U10" s="41"/>
      <c r="V10" s="41"/>
      <c r="W10" s="41"/>
      <c r="X10" s="41"/>
      <c r="Y10" s="41"/>
      <c r="Z10" s="41"/>
    </row>
    <row r="11" spans="1:26" s="28" customFormat="1" ht="43.5" customHeight="1">
      <c r="A11" s="41">
        <v>3</v>
      </c>
      <c r="B11" s="44" t="s">
        <v>103</v>
      </c>
      <c r="C11" s="45" t="s">
        <v>110</v>
      </c>
      <c r="D11" s="45" t="s">
        <v>111</v>
      </c>
      <c r="E11" s="45" t="s">
        <v>116</v>
      </c>
      <c r="F11" s="46" t="s">
        <v>113</v>
      </c>
      <c r="G11" s="41" t="s">
        <v>114</v>
      </c>
      <c r="H11" s="42"/>
      <c r="I11" s="42"/>
      <c r="J11" s="41" t="s">
        <v>109</v>
      </c>
      <c r="K11" s="41">
        <v>392</v>
      </c>
      <c r="L11" s="41">
        <v>392</v>
      </c>
      <c r="M11" s="41">
        <v>392</v>
      </c>
      <c r="N11" s="41"/>
      <c r="O11" s="41"/>
      <c r="P11" s="41"/>
      <c r="Q11" s="41"/>
      <c r="R11" s="41"/>
      <c r="S11" s="66"/>
      <c r="T11" s="41"/>
      <c r="U11" s="41"/>
      <c r="V11" s="41"/>
      <c r="W11" s="41"/>
      <c r="X11" s="41"/>
      <c r="Y11" s="41"/>
      <c r="Z11" s="41"/>
    </row>
    <row r="12" spans="1:26" s="28" customFormat="1" ht="43.5" customHeight="1">
      <c r="A12" s="41">
        <v>4</v>
      </c>
      <c r="B12" s="46" t="s">
        <v>103</v>
      </c>
      <c r="C12" s="41" t="s">
        <v>117</v>
      </c>
      <c r="D12" s="41"/>
      <c r="E12" s="41" t="s">
        <v>118</v>
      </c>
      <c r="F12" s="47" t="s">
        <v>107</v>
      </c>
      <c r="G12" s="41" t="s">
        <v>119</v>
      </c>
      <c r="H12" s="42"/>
      <c r="I12" s="42"/>
      <c r="J12" s="41" t="s">
        <v>120</v>
      </c>
      <c r="K12" s="41">
        <v>300</v>
      </c>
      <c r="L12" s="41">
        <v>300</v>
      </c>
      <c r="M12" s="41"/>
      <c r="N12" s="41"/>
      <c r="O12" s="41"/>
      <c r="P12" s="41">
        <v>300</v>
      </c>
      <c r="Q12" s="41"/>
      <c r="R12" s="41"/>
      <c r="S12" s="66"/>
      <c r="T12" s="41"/>
      <c r="U12" s="41"/>
      <c r="V12" s="41"/>
      <c r="W12" s="41"/>
      <c r="X12" s="41"/>
      <c r="Y12" s="41"/>
      <c r="Z12" s="41"/>
    </row>
    <row r="13" spans="1:26" s="29" customFormat="1" ht="21" customHeight="1">
      <c r="A13" s="41"/>
      <c r="B13" s="48" t="s">
        <v>121</v>
      </c>
      <c r="C13" s="49"/>
      <c r="D13" s="50"/>
      <c r="E13" s="51"/>
      <c r="F13" s="41"/>
      <c r="G13" s="41"/>
      <c r="H13" s="42"/>
      <c r="I13" s="42"/>
      <c r="J13" s="41"/>
      <c r="K13" s="41">
        <f>SUM(K14:K21)</f>
        <v>4096.8</v>
      </c>
      <c r="L13" s="41">
        <f>SUM(L14:L21)</f>
        <v>4096.8</v>
      </c>
      <c r="M13" s="41">
        <f>SUM(M14:M21)</f>
        <v>2981.2400000000002</v>
      </c>
      <c r="N13" s="41">
        <f>SUM(N14:N21)</f>
        <v>1115.56</v>
      </c>
      <c r="O13" s="41"/>
      <c r="P13" s="41"/>
      <c r="Q13" s="41"/>
      <c r="R13" s="41"/>
      <c r="S13" s="66"/>
      <c r="T13" s="41"/>
      <c r="U13" s="41"/>
      <c r="V13" s="41"/>
      <c r="W13" s="41">
        <f>SUM(W14:W21)</f>
        <v>887</v>
      </c>
      <c r="X13" s="41">
        <f>SUM(X14:X21)</f>
        <v>1495</v>
      </c>
      <c r="Y13" s="41"/>
      <c r="Z13" s="41"/>
    </row>
    <row r="14" spans="1:26" s="30" customFormat="1" ht="51" customHeight="1">
      <c r="A14" s="41">
        <v>1</v>
      </c>
      <c r="B14" s="46" t="s">
        <v>103</v>
      </c>
      <c r="C14" s="41" t="s">
        <v>122</v>
      </c>
      <c r="D14" s="41" t="s">
        <v>123</v>
      </c>
      <c r="E14" s="41" t="s">
        <v>124</v>
      </c>
      <c r="F14" s="41" t="s">
        <v>125</v>
      </c>
      <c r="G14" s="41" t="s">
        <v>126</v>
      </c>
      <c r="H14" s="42" t="s">
        <v>127</v>
      </c>
      <c r="I14" s="42" t="s">
        <v>128</v>
      </c>
      <c r="J14" s="41" t="s">
        <v>91</v>
      </c>
      <c r="K14" s="41">
        <f>M14+N14</f>
        <v>1151.2225</v>
      </c>
      <c r="L14" s="41">
        <v>1151.2225</v>
      </c>
      <c r="M14" s="41">
        <v>1151.2225</v>
      </c>
      <c r="N14" s="41"/>
      <c r="O14" s="41"/>
      <c r="P14" s="41"/>
      <c r="Q14" s="41"/>
      <c r="R14" s="41"/>
      <c r="S14" s="66"/>
      <c r="T14" s="41"/>
      <c r="U14" s="41"/>
      <c r="V14" s="41"/>
      <c r="W14" s="41">
        <v>192</v>
      </c>
      <c r="X14" s="41">
        <v>221</v>
      </c>
      <c r="Y14" s="41"/>
      <c r="Z14" s="41"/>
    </row>
    <row r="15" spans="1:26" s="30" customFormat="1" ht="51" customHeight="1">
      <c r="A15" s="41">
        <v>2</v>
      </c>
      <c r="B15" s="46" t="s">
        <v>103</v>
      </c>
      <c r="C15" s="41" t="s">
        <v>129</v>
      </c>
      <c r="D15" s="41" t="s">
        <v>130</v>
      </c>
      <c r="E15" s="41" t="s">
        <v>131</v>
      </c>
      <c r="F15" s="41" t="s">
        <v>125</v>
      </c>
      <c r="G15" s="41" t="s">
        <v>126</v>
      </c>
      <c r="H15" s="42" t="s">
        <v>127</v>
      </c>
      <c r="I15" s="42" t="s">
        <v>128</v>
      </c>
      <c r="J15" s="41" t="s">
        <v>132</v>
      </c>
      <c r="K15" s="41">
        <v>1632.463</v>
      </c>
      <c r="L15" s="41">
        <v>1632.463</v>
      </c>
      <c r="M15" s="41">
        <v>516.903</v>
      </c>
      <c r="N15" s="41">
        <v>1115.56</v>
      </c>
      <c r="O15" s="41"/>
      <c r="P15" s="41"/>
      <c r="Q15" s="41"/>
      <c r="R15" s="41"/>
      <c r="S15" s="66"/>
      <c r="T15" s="41"/>
      <c r="U15" s="41"/>
      <c r="V15" s="41"/>
      <c r="W15" s="41">
        <v>272</v>
      </c>
      <c r="X15" s="41">
        <v>272</v>
      </c>
      <c r="Y15" s="41"/>
      <c r="Z15" s="41"/>
    </row>
    <row r="16" spans="1:26" s="30" customFormat="1" ht="51" customHeight="1">
      <c r="A16" s="41">
        <v>3</v>
      </c>
      <c r="B16" s="46" t="s">
        <v>103</v>
      </c>
      <c r="C16" s="41" t="s">
        <v>133</v>
      </c>
      <c r="D16" s="41" t="s">
        <v>134</v>
      </c>
      <c r="E16" s="41" t="s">
        <v>135</v>
      </c>
      <c r="F16" s="41" t="s">
        <v>125</v>
      </c>
      <c r="G16" s="41" t="s">
        <v>126</v>
      </c>
      <c r="H16" s="42" t="s">
        <v>127</v>
      </c>
      <c r="I16" s="42" t="s">
        <v>128</v>
      </c>
      <c r="J16" s="41" t="s">
        <v>109</v>
      </c>
      <c r="K16" s="41">
        <v>554.1145</v>
      </c>
      <c r="L16" s="41">
        <v>554.1145</v>
      </c>
      <c r="M16" s="41">
        <v>554.1145</v>
      </c>
      <c r="N16" s="41"/>
      <c r="O16" s="41"/>
      <c r="P16" s="41"/>
      <c r="Q16" s="41"/>
      <c r="R16" s="41"/>
      <c r="S16" s="66"/>
      <c r="T16" s="41"/>
      <c r="U16" s="41"/>
      <c r="V16" s="41"/>
      <c r="W16" s="41">
        <v>221</v>
      </c>
      <c r="X16" s="41">
        <v>317</v>
      </c>
      <c r="Y16" s="41"/>
      <c r="Z16" s="41"/>
    </row>
    <row r="17" spans="1:26" s="30" customFormat="1" ht="51" customHeight="1">
      <c r="A17" s="41">
        <v>1</v>
      </c>
      <c r="B17" s="46" t="s">
        <v>103</v>
      </c>
      <c r="C17" s="41" t="s">
        <v>136</v>
      </c>
      <c r="D17" s="41" t="s">
        <v>137</v>
      </c>
      <c r="E17" s="41" t="s">
        <v>138</v>
      </c>
      <c r="F17" s="41" t="s">
        <v>125</v>
      </c>
      <c r="G17" s="41" t="s">
        <v>126</v>
      </c>
      <c r="H17" s="42" t="s">
        <v>127</v>
      </c>
      <c r="I17" s="42" t="s">
        <v>128</v>
      </c>
      <c r="J17" s="41" t="s">
        <v>109</v>
      </c>
      <c r="K17" s="41">
        <v>139.9296</v>
      </c>
      <c r="L17" s="41">
        <v>139.9296</v>
      </c>
      <c r="M17" s="41">
        <v>139.9296</v>
      </c>
      <c r="N17" s="41"/>
      <c r="O17" s="41"/>
      <c r="P17" s="41"/>
      <c r="Q17" s="41"/>
      <c r="R17" s="41"/>
      <c r="S17" s="66"/>
      <c r="T17" s="41"/>
      <c r="U17" s="41"/>
      <c r="V17" s="41"/>
      <c r="W17" s="41">
        <v>60</v>
      </c>
      <c r="X17" s="41">
        <v>160</v>
      </c>
      <c r="Y17" s="41"/>
      <c r="Z17" s="41"/>
    </row>
    <row r="18" spans="1:26" s="30" customFormat="1" ht="51" customHeight="1">
      <c r="A18" s="41">
        <v>2</v>
      </c>
      <c r="B18" s="46" t="s">
        <v>103</v>
      </c>
      <c r="C18" s="41" t="s">
        <v>139</v>
      </c>
      <c r="D18" s="41" t="s">
        <v>137</v>
      </c>
      <c r="E18" s="41" t="s">
        <v>140</v>
      </c>
      <c r="F18" s="41" t="s">
        <v>125</v>
      </c>
      <c r="G18" s="41" t="s">
        <v>126</v>
      </c>
      <c r="H18" s="42" t="s">
        <v>127</v>
      </c>
      <c r="I18" s="42" t="s">
        <v>128</v>
      </c>
      <c r="J18" s="41" t="s">
        <v>109</v>
      </c>
      <c r="K18" s="41">
        <v>56.6528</v>
      </c>
      <c r="L18" s="41">
        <v>56.6528</v>
      </c>
      <c r="M18" s="41">
        <v>56.6528</v>
      </c>
      <c r="N18" s="41"/>
      <c r="O18" s="41"/>
      <c r="P18" s="41"/>
      <c r="Q18" s="41"/>
      <c r="R18" s="41"/>
      <c r="S18" s="66"/>
      <c r="T18" s="41"/>
      <c r="U18" s="41"/>
      <c r="V18" s="41"/>
      <c r="W18" s="41">
        <v>23</v>
      </c>
      <c r="X18" s="41">
        <v>92</v>
      </c>
      <c r="Y18" s="41"/>
      <c r="Z18" s="41"/>
    </row>
    <row r="19" spans="1:26" s="30" customFormat="1" ht="51" customHeight="1">
      <c r="A19" s="41">
        <v>3</v>
      </c>
      <c r="B19" s="46" t="s">
        <v>103</v>
      </c>
      <c r="C19" s="41" t="s">
        <v>141</v>
      </c>
      <c r="D19" s="41" t="s">
        <v>137</v>
      </c>
      <c r="E19" s="41" t="s">
        <v>142</v>
      </c>
      <c r="F19" s="41" t="s">
        <v>125</v>
      </c>
      <c r="G19" s="41" t="s">
        <v>126</v>
      </c>
      <c r="H19" s="42" t="s">
        <v>127</v>
      </c>
      <c r="I19" s="42" t="s">
        <v>128</v>
      </c>
      <c r="J19" s="41" t="s">
        <v>109</v>
      </c>
      <c r="K19" s="41">
        <v>131.0144</v>
      </c>
      <c r="L19" s="41">
        <f>K19</f>
        <v>131.0144</v>
      </c>
      <c r="M19" s="41">
        <f>L19</f>
        <v>131.0144</v>
      </c>
      <c r="N19" s="41"/>
      <c r="O19" s="41"/>
      <c r="P19" s="41"/>
      <c r="Q19" s="41"/>
      <c r="R19" s="41"/>
      <c r="S19" s="66"/>
      <c r="T19" s="41"/>
      <c r="U19" s="41"/>
      <c r="V19" s="41"/>
      <c r="W19" s="41">
        <v>33</v>
      </c>
      <c r="X19" s="41">
        <v>127</v>
      </c>
      <c r="Y19" s="41"/>
      <c r="Z19" s="41"/>
    </row>
    <row r="20" spans="1:26" s="30" customFormat="1" ht="51" customHeight="1">
      <c r="A20" s="41">
        <v>4</v>
      </c>
      <c r="B20" s="46" t="s">
        <v>103</v>
      </c>
      <c r="C20" s="52" t="s">
        <v>143</v>
      </c>
      <c r="D20" s="41" t="s">
        <v>137</v>
      </c>
      <c r="E20" s="41" t="s">
        <v>144</v>
      </c>
      <c r="F20" s="41" t="s">
        <v>125</v>
      </c>
      <c r="G20" s="41" t="s">
        <v>126</v>
      </c>
      <c r="H20" s="42" t="s">
        <v>127</v>
      </c>
      <c r="I20" s="42" t="s">
        <v>128</v>
      </c>
      <c r="J20" s="41" t="s">
        <v>109</v>
      </c>
      <c r="K20" s="41">
        <v>184.32</v>
      </c>
      <c r="L20" s="41">
        <f>K20</f>
        <v>184.32</v>
      </c>
      <c r="M20" s="41">
        <f>L20</f>
        <v>184.32</v>
      </c>
      <c r="N20" s="41"/>
      <c r="O20" s="41"/>
      <c r="P20" s="41"/>
      <c r="Q20" s="41"/>
      <c r="R20" s="41"/>
      <c r="S20" s="66"/>
      <c r="T20" s="41"/>
      <c r="U20" s="41"/>
      <c r="V20" s="41"/>
      <c r="W20" s="41">
        <v>40</v>
      </c>
      <c r="X20" s="41">
        <v>127</v>
      </c>
      <c r="Y20" s="41"/>
      <c r="Z20" s="41"/>
    </row>
    <row r="21" spans="1:26" s="30" customFormat="1" ht="51" customHeight="1">
      <c r="A21" s="41">
        <v>5</v>
      </c>
      <c r="B21" s="46" t="s">
        <v>103</v>
      </c>
      <c r="C21" s="41" t="s">
        <v>145</v>
      </c>
      <c r="D21" s="41" t="s">
        <v>137</v>
      </c>
      <c r="E21" s="41" t="s">
        <v>146</v>
      </c>
      <c r="F21" s="41" t="s">
        <v>125</v>
      </c>
      <c r="G21" s="41" t="s">
        <v>126</v>
      </c>
      <c r="H21" s="42" t="s">
        <v>127</v>
      </c>
      <c r="I21" s="42" t="s">
        <v>128</v>
      </c>
      <c r="J21" s="41" t="s">
        <v>109</v>
      </c>
      <c r="K21" s="41">
        <v>247.0832</v>
      </c>
      <c r="L21" s="41">
        <f>K21</f>
        <v>247.0832</v>
      </c>
      <c r="M21" s="41">
        <f>L21</f>
        <v>247.0832</v>
      </c>
      <c r="N21" s="41"/>
      <c r="O21" s="41"/>
      <c r="P21" s="41"/>
      <c r="Q21" s="41"/>
      <c r="R21" s="41"/>
      <c r="S21" s="66"/>
      <c r="T21" s="41"/>
      <c r="U21" s="41"/>
      <c r="V21" s="41"/>
      <c r="W21" s="41">
        <v>46</v>
      </c>
      <c r="X21" s="41">
        <v>179</v>
      </c>
      <c r="Y21" s="41"/>
      <c r="Z21" s="41"/>
    </row>
    <row r="22" spans="1:26" s="28" customFormat="1" ht="33" customHeight="1">
      <c r="A22" s="41"/>
      <c r="B22" s="53" t="s">
        <v>147</v>
      </c>
      <c r="C22" s="41"/>
      <c r="D22" s="41"/>
      <c r="E22" s="41"/>
      <c r="F22" s="41"/>
      <c r="G22" s="41"/>
      <c r="H22" s="42"/>
      <c r="I22" s="42"/>
      <c r="J22" s="41"/>
      <c r="K22" s="41">
        <f aca="true" t="shared" si="3" ref="K22:P22">K23</f>
        <v>1432.51</v>
      </c>
      <c r="L22" s="41">
        <f t="shared" si="3"/>
        <v>1432.51</v>
      </c>
      <c r="M22" s="41">
        <f t="shared" si="3"/>
        <v>1297.36</v>
      </c>
      <c r="N22" s="41">
        <f t="shared" si="3"/>
        <v>135.15</v>
      </c>
      <c r="O22" s="41"/>
      <c r="P22" s="41"/>
      <c r="Q22" s="41"/>
      <c r="R22" s="41"/>
      <c r="S22" s="66"/>
      <c r="T22" s="41"/>
      <c r="U22" s="41"/>
      <c r="V22" s="41"/>
      <c r="W22" s="41">
        <f>W23</f>
        <v>0</v>
      </c>
      <c r="X22" s="41">
        <f>X23</f>
        <v>0</v>
      </c>
      <c r="Y22" s="41"/>
      <c r="Z22" s="41"/>
    </row>
    <row r="23" spans="1:26" s="28" customFormat="1" ht="36" customHeight="1">
      <c r="A23" s="41">
        <v>1</v>
      </c>
      <c r="B23" s="53" t="s">
        <v>148</v>
      </c>
      <c r="C23" s="41"/>
      <c r="D23" s="41"/>
      <c r="E23" s="41" t="s">
        <v>149</v>
      </c>
      <c r="F23" s="41" t="s">
        <v>125</v>
      </c>
      <c r="G23" s="41" t="s">
        <v>150</v>
      </c>
      <c r="H23" s="42"/>
      <c r="I23" s="42"/>
      <c r="J23" s="41" t="s">
        <v>132</v>
      </c>
      <c r="K23" s="41">
        <v>1432.51</v>
      </c>
      <c r="L23" s="41">
        <v>1432.51</v>
      </c>
      <c r="M23" s="41">
        <v>1297.36</v>
      </c>
      <c r="N23" s="41">
        <v>135.15</v>
      </c>
      <c r="O23" s="41"/>
      <c r="P23" s="41"/>
      <c r="Q23" s="41"/>
      <c r="R23" s="41"/>
      <c r="S23" s="66"/>
      <c r="T23" s="41"/>
      <c r="U23" s="41"/>
      <c r="V23" s="41"/>
      <c r="W23" s="41"/>
      <c r="X23" s="41"/>
      <c r="Y23" s="41"/>
      <c r="Z23" s="41"/>
    </row>
    <row r="24" spans="1:26" s="28" customFormat="1" ht="30" customHeight="1">
      <c r="A24" s="41"/>
      <c r="B24" s="53" t="s">
        <v>151</v>
      </c>
      <c r="C24" s="43"/>
      <c r="D24" s="43"/>
      <c r="E24" s="41"/>
      <c r="F24" s="41"/>
      <c r="G24" s="41"/>
      <c r="H24" s="42"/>
      <c r="I24" s="42"/>
      <c r="J24" s="41"/>
      <c r="K24" s="41">
        <f aca="true" t="shared" si="4" ref="K24:P24">K25+K26</f>
        <v>452</v>
      </c>
      <c r="L24" s="41">
        <f t="shared" si="4"/>
        <v>452</v>
      </c>
      <c r="M24" s="41">
        <f t="shared" si="4"/>
        <v>0</v>
      </c>
      <c r="N24" s="41">
        <f t="shared" si="4"/>
        <v>452</v>
      </c>
      <c r="O24" s="41"/>
      <c r="P24" s="41"/>
      <c r="Q24" s="41"/>
      <c r="R24" s="41"/>
      <c r="S24" s="66"/>
      <c r="T24" s="41"/>
      <c r="U24" s="66"/>
      <c r="V24" s="66"/>
      <c r="W24" s="67">
        <f>W25+W26</f>
        <v>0</v>
      </c>
      <c r="X24" s="67">
        <f>X25+X26</f>
        <v>315</v>
      </c>
      <c r="Y24" s="41"/>
      <c r="Z24" s="41"/>
    </row>
    <row r="25" spans="1:26" s="31" customFormat="1" ht="33.75" customHeight="1">
      <c r="A25" s="41">
        <v>1</v>
      </c>
      <c r="B25" s="44" t="s">
        <v>103</v>
      </c>
      <c r="C25" s="45" t="s">
        <v>152</v>
      </c>
      <c r="D25" s="45"/>
      <c r="E25" s="45" t="s">
        <v>153</v>
      </c>
      <c r="F25" s="45" t="s">
        <v>154</v>
      </c>
      <c r="G25" s="45" t="s">
        <v>126</v>
      </c>
      <c r="H25" s="54"/>
      <c r="I25" s="54"/>
      <c r="J25" s="45" t="s">
        <v>92</v>
      </c>
      <c r="K25" s="45">
        <v>404</v>
      </c>
      <c r="L25" s="45">
        <v>404</v>
      </c>
      <c r="M25" s="45"/>
      <c r="N25" s="45">
        <v>404</v>
      </c>
      <c r="O25" s="45"/>
      <c r="P25" s="45"/>
      <c r="Q25" s="45"/>
      <c r="R25" s="45"/>
      <c r="S25" s="45"/>
      <c r="T25" s="45"/>
      <c r="U25" s="45"/>
      <c r="V25" s="45"/>
      <c r="W25" s="45"/>
      <c r="X25" s="45">
        <v>254</v>
      </c>
      <c r="Y25" s="45"/>
      <c r="Z25" s="45"/>
    </row>
    <row r="26" spans="1:26" ht="33.75" customHeight="1">
      <c r="A26" s="55">
        <v>2</v>
      </c>
      <c r="B26" s="44" t="s">
        <v>103</v>
      </c>
      <c r="C26" s="44" t="s">
        <v>155</v>
      </c>
      <c r="D26" s="56"/>
      <c r="E26" s="57"/>
      <c r="F26" s="58"/>
      <c r="G26" s="57"/>
      <c r="H26" s="57"/>
      <c r="I26" s="63"/>
      <c r="J26" s="45" t="s">
        <v>92</v>
      </c>
      <c r="K26" s="45">
        <v>48</v>
      </c>
      <c r="L26" s="45">
        <v>48</v>
      </c>
      <c r="M26" s="45"/>
      <c r="N26" s="45">
        <v>48</v>
      </c>
      <c r="O26" s="56"/>
      <c r="P26" s="58"/>
      <c r="Q26" s="68"/>
      <c r="R26" s="58"/>
      <c r="S26" s="57"/>
      <c r="T26" s="57"/>
      <c r="U26" s="57"/>
      <c r="V26" s="57"/>
      <c r="W26" s="57">
        <f>SUM(W27:W43)</f>
        <v>0</v>
      </c>
      <c r="X26" s="69">
        <f>SUM(X27:X43)</f>
        <v>61</v>
      </c>
      <c r="Y26" s="57"/>
      <c r="Z26" s="57"/>
    </row>
    <row r="27" spans="1:26" ht="36" customHeight="1">
      <c r="A27" s="41"/>
      <c r="B27" s="59">
        <v>1</v>
      </c>
      <c r="C27" s="59" t="s">
        <v>156</v>
      </c>
      <c r="D27" s="59" t="s">
        <v>103</v>
      </c>
      <c r="E27" s="59" t="s">
        <v>157</v>
      </c>
      <c r="F27" s="59" t="s">
        <v>158</v>
      </c>
      <c r="G27" s="59" t="s">
        <v>159</v>
      </c>
      <c r="H27" s="60"/>
      <c r="I27" s="64"/>
      <c r="J27" s="59" t="s">
        <v>92</v>
      </c>
      <c r="K27" s="59">
        <v>6.6</v>
      </c>
      <c r="L27" s="59">
        <v>6.6</v>
      </c>
      <c r="M27" s="59"/>
      <c r="N27" s="59">
        <v>6.6</v>
      </c>
      <c r="O27" s="59"/>
      <c r="P27" s="59"/>
      <c r="Q27" s="59"/>
      <c r="R27" s="59"/>
      <c r="S27" s="59"/>
      <c r="T27" s="59"/>
      <c r="U27" s="59"/>
      <c r="V27" s="59"/>
      <c r="W27" s="59"/>
      <c r="X27" s="59">
        <v>12</v>
      </c>
      <c r="Y27" s="59"/>
      <c r="Z27" s="59"/>
    </row>
    <row r="28" spans="1:26" ht="33" customHeight="1">
      <c r="A28" s="41"/>
      <c r="B28" s="59">
        <v>2</v>
      </c>
      <c r="C28" s="59" t="s">
        <v>160</v>
      </c>
      <c r="D28" s="59" t="s">
        <v>103</v>
      </c>
      <c r="E28" s="59" t="s">
        <v>161</v>
      </c>
      <c r="F28" s="59" t="s">
        <v>158</v>
      </c>
      <c r="G28" s="59" t="s">
        <v>159</v>
      </c>
      <c r="H28" s="59"/>
      <c r="I28" s="59"/>
      <c r="J28" s="59" t="s">
        <v>92</v>
      </c>
      <c r="K28" s="59">
        <v>7.65</v>
      </c>
      <c r="L28" s="59">
        <v>7.65</v>
      </c>
      <c r="M28" s="59"/>
      <c r="N28" s="59">
        <v>7.65</v>
      </c>
      <c r="O28" s="59"/>
      <c r="P28" s="59"/>
      <c r="Q28" s="59"/>
      <c r="R28" s="59"/>
      <c r="S28" s="59"/>
      <c r="T28" s="59"/>
      <c r="U28" s="59"/>
      <c r="V28" s="59"/>
      <c r="W28" s="59"/>
      <c r="X28" s="59">
        <v>15</v>
      </c>
      <c r="Y28" s="59"/>
      <c r="Z28" s="59"/>
    </row>
    <row r="29" spans="1:26" ht="33" customHeight="1">
      <c r="A29" s="41"/>
      <c r="B29" s="59">
        <v>3</v>
      </c>
      <c r="C29" s="59" t="s">
        <v>162</v>
      </c>
      <c r="D29" s="59" t="s">
        <v>103</v>
      </c>
      <c r="E29" s="59" t="s">
        <v>163</v>
      </c>
      <c r="F29" s="59" t="s">
        <v>158</v>
      </c>
      <c r="G29" s="59" t="s">
        <v>159</v>
      </c>
      <c r="H29" s="59"/>
      <c r="I29" s="59"/>
      <c r="J29" s="59" t="s">
        <v>92</v>
      </c>
      <c r="K29" s="59">
        <v>6.24</v>
      </c>
      <c r="L29" s="59">
        <v>6.24</v>
      </c>
      <c r="M29" s="59"/>
      <c r="N29" s="59">
        <v>6.24</v>
      </c>
      <c r="O29" s="59"/>
      <c r="P29" s="59"/>
      <c r="Q29" s="59"/>
      <c r="R29" s="59"/>
      <c r="S29" s="59"/>
      <c r="T29" s="59"/>
      <c r="U29" s="59"/>
      <c r="V29" s="59"/>
      <c r="W29" s="59"/>
      <c r="X29" s="59">
        <v>13</v>
      </c>
      <c r="Y29" s="59"/>
      <c r="Z29" s="59"/>
    </row>
    <row r="30" spans="1:26" ht="39.75" customHeight="1">
      <c r="A30" s="41"/>
      <c r="B30" s="59">
        <v>4</v>
      </c>
      <c r="C30" s="59" t="s">
        <v>164</v>
      </c>
      <c r="D30" s="59" t="s">
        <v>103</v>
      </c>
      <c r="E30" s="59" t="s">
        <v>165</v>
      </c>
      <c r="F30" s="59" t="s">
        <v>158</v>
      </c>
      <c r="G30" s="59" t="s">
        <v>159</v>
      </c>
      <c r="H30" s="59"/>
      <c r="I30" s="59"/>
      <c r="J30" s="59" t="s">
        <v>92</v>
      </c>
      <c r="K30" s="59">
        <v>2.112</v>
      </c>
      <c r="L30" s="59">
        <f>K30</f>
        <v>2.112</v>
      </c>
      <c r="M30" s="59"/>
      <c r="N30" s="59">
        <f>K30</f>
        <v>2.112</v>
      </c>
      <c r="O30" s="59"/>
      <c r="P30" s="59"/>
      <c r="Q30" s="59"/>
      <c r="R30" s="59"/>
      <c r="S30" s="59"/>
      <c r="T30" s="59"/>
      <c r="U30" s="59"/>
      <c r="V30" s="59"/>
      <c r="W30" s="59"/>
      <c r="X30" s="59">
        <v>3</v>
      </c>
      <c r="Y30" s="59"/>
      <c r="Z30" s="59"/>
    </row>
    <row r="31" spans="1:26" ht="42.75" customHeight="1">
      <c r="A31" s="41"/>
      <c r="B31" s="59">
        <v>5</v>
      </c>
      <c r="C31" s="59" t="s">
        <v>166</v>
      </c>
      <c r="D31" s="59" t="s">
        <v>103</v>
      </c>
      <c r="E31" s="59" t="s">
        <v>167</v>
      </c>
      <c r="F31" s="59" t="s">
        <v>158</v>
      </c>
      <c r="G31" s="59" t="s">
        <v>159</v>
      </c>
      <c r="H31" s="59"/>
      <c r="I31" s="59"/>
      <c r="J31" s="59" t="s">
        <v>92</v>
      </c>
      <c r="K31" s="59">
        <v>0.539</v>
      </c>
      <c r="L31" s="59">
        <v>0.539</v>
      </c>
      <c r="M31" s="59"/>
      <c r="N31" s="59">
        <v>0.539</v>
      </c>
      <c r="O31" s="59"/>
      <c r="P31" s="59"/>
      <c r="Q31" s="59"/>
      <c r="R31" s="59"/>
      <c r="S31" s="59"/>
      <c r="T31" s="59"/>
      <c r="U31" s="59"/>
      <c r="V31" s="59"/>
      <c r="W31" s="59"/>
      <c r="X31" s="59">
        <v>1</v>
      </c>
      <c r="Y31" s="59"/>
      <c r="Z31" s="59"/>
    </row>
    <row r="32" spans="1:26" ht="37.5" customHeight="1">
      <c r="A32" s="41"/>
      <c r="B32" s="59">
        <v>6</v>
      </c>
      <c r="C32" s="59" t="s">
        <v>168</v>
      </c>
      <c r="D32" s="59" t="s">
        <v>103</v>
      </c>
      <c r="E32" s="59" t="s">
        <v>169</v>
      </c>
      <c r="F32" s="59" t="s">
        <v>158</v>
      </c>
      <c r="G32" s="59" t="s">
        <v>159</v>
      </c>
      <c r="H32" s="59"/>
      <c r="I32" s="59"/>
      <c r="J32" s="59" t="s">
        <v>92</v>
      </c>
      <c r="K32" s="59">
        <v>0.528</v>
      </c>
      <c r="L32" s="59">
        <v>0.528</v>
      </c>
      <c r="M32" s="59"/>
      <c r="N32" s="59">
        <v>0.528</v>
      </c>
      <c r="O32" s="59"/>
      <c r="P32" s="59"/>
      <c r="Q32" s="59"/>
      <c r="R32" s="59"/>
      <c r="S32" s="59"/>
      <c r="T32" s="59"/>
      <c r="U32" s="59"/>
      <c r="V32" s="59"/>
      <c r="W32" s="59"/>
      <c r="X32" s="59">
        <v>1</v>
      </c>
      <c r="Y32" s="59"/>
      <c r="Z32" s="59"/>
    </row>
    <row r="33" spans="1:26" ht="30.75" customHeight="1">
      <c r="A33" s="41"/>
      <c r="B33" s="59">
        <v>7</v>
      </c>
      <c r="C33" s="59" t="s">
        <v>170</v>
      </c>
      <c r="D33" s="59" t="s">
        <v>103</v>
      </c>
      <c r="E33" s="59" t="s">
        <v>171</v>
      </c>
      <c r="F33" s="59" t="s">
        <v>158</v>
      </c>
      <c r="G33" s="59" t="s">
        <v>159</v>
      </c>
      <c r="H33" s="59"/>
      <c r="I33" s="59"/>
      <c r="J33" s="59" t="s">
        <v>92</v>
      </c>
      <c r="K33" s="59">
        <v>0.429</v>
      </c>
      <c r="L33" s="59">
        <v>0.429</v>
      </c>
      <c r="M33" s="59"/>
      <c r="N33" s="59">
        <v>0.429</v>
      </c>
      <c r="O33" s="59"/>
      <c r="P33" s="59"/>
      <c r="Q33" s="59"/>
      <c r="R33" s="59"/>
      <c r="S33" s="59"/>
      <c r="T33" s="59"/>
      <c r="U33" s="59"/>
      <c r="V33" s="59"/>
      <c r="W33" s="59"/>
      <c r="X33" s="59">
        <v>1</v>
      </c>
      <c r="Y33" s="59"/>
      <c r="Z33" s="59"/>
    </row>
    <row r="34" spans="1:26" ht="33.75" customHeight="1">
      <c r="A34" s="41"/>
      <c r="B34" s="59">
        <v>8</v>
      </c>
      <c r="C34" s="59" t="s">
        <v>172</v>
      </c>
      <c r="D34" s="59" t="s">
        <v>103</v>
      </c>
      <c r="E34" s="59" t="s">
        <v>173</v>
      </c>
      <c r="F34" s="59" t="s">
        <v>158</v>
      </c>
      <c r="G34" s="59" t="s">
        <v>159</v>
      </c>
      <c r="H34" s="59"/>
      <c r="I34" s="59"/>
      <c r="J34" s="59" t="s">
        <v>92</v>
      </c>
      <c r="K34" s="59">
        <v>0.33</v>
      </c>
      <c r="L34" s="59">
        <v>0.33</v>
      </c>
      <c r="M34" s="59"/>
      <c r="N34" s="59">
        <v>0.33</v>
      </c>
      <c r="O34" s="59"/>
      <c r="P34" s="59"/>
      <c r="Q34" s="59"/>
      <c r="R34" s="59"/>
      <c r="S34" s="59"/>
      <c r="T34" s="59"/>
      <c r="U34" s="59"/>
      <c r="V34" s="59"/>
      <c r="W34" s="59"/>
      <c r="X34" s="59">
        <v>1</v>
      </c>
      <c r="Y34" s="59"/>
      <c r="Z34" s="59"/>
    </row>
    <row r="35" spans="1:26" ht="25.5" customHeight="1">
      <c r="A35" s="41"/>
      <c r="B35" s="59">
        <v>9</v>
      </c>
      <c r="C35" s="59" t="s">
        <v>174</v>
      </c>
      <c r="D35" s="59" t="s">
        <v>103</v>
      </c>
      <c r="E35" s="59" t="s">
        <v>175</v>
      </c>
      <c r="F35" s="59" t="s">
        <v>158</v>
      </c>
      <c r="G35" s="59" t="s">
        <v>159</v>
      </c>
      <c r="H35" s="59"/>
      <c r="I35" s="59"/>
      <c r="J35" s="59" t="s">
        <v>92</v>
      </c>
      <c r="K35" s="59">
        <v>0.66</v>
      </c>
      <c r="L35" s="59">
        <v>0.66</v>
      </c>
      <c r="M35" s="59"/>
      <c r="N35" s="59">
        <v>0.66</v>
      </c>
      <c r="O35" s="59"/>
      <c r="P35" s="59"/>
      <c r="Q35" s="59"/>
      <c r="R35" s="59"/>
      <c r="S35" s="59"/>
      <c r="T35" s="59"/>
      <c r="U35" s="59"/>
      <c r="V35" s="59"/>
      <c r="W35" s="59"/>
      <c r="X35" s="59">
        <v>2</v>
      </c>
      <c r="Y35" s="59"/>
      <c r="Z35" s="59"/>
    </row>
    <row r="36" spans="1:26" ht="27.75" customHeight="1">
      <c r="A36" s="41"/>
      <c r="B36" s="59">
        <v>10</v>
      </c>
      <c r="C36" s="59" t="s">
        <v>156</v>
      </c>
      <c r="D36" s="59" t="s">
        <v>103</v>
      </c>
      <c r="E36" s="59" t="s">
        <v>176</v>
      </c>
      <c r="F36" s="59" t="s">
        <v>158</v>
      </c>
      <c r="G36" s="59" t="s">
        <v>159</v>
      </c>
      <c r="H36" s="59"/>
      <c r="I36" s="59"/>
      <c r="J36" s="59" t="s">
        <v>92</v>
      </c>
      <c r="K36" s="59">
        <v>0.55</v>
      </c>
      <c r="L36" s="59">
        <v>0.55</v>
      </c>
      <c r="M36" s="59"/>
      <c r="N36" s="59">
        <v>0.55</v>
      </c>
      <c r="O36" s="59"/>
      <c r="P36" s="59"/>
      <c r="Q36" s="59"/>
      <c r="R36" s="59"/>
      <c r="S36" s="59"/>
      <c r="T36" s="59"/>
      <c r="U36" s="59"/>
      <c r="V36" s="59"/>
      <c r="W36" s="59"/>
      <c r="X36" s="59">
        <v>1</v>
      </c>
      <c r="Y36" s="59"/>
      <c r="Z36" s="59"/>
    </row>
    <row r="37" spans="1:26" ht="36" customHeight="1">
      <c r="A37" s="41"/>
      <c r="B37" s="59">
        <v>11</v>
      </c>
      <c r="C37" s="59" t="s">
        <v>177</v>
      </c>
      <c r="D37" s="59" t="s">
        <v>103</v>
      </c>
      <c r="E37" s="59" t="s">
        <v>178</v>
      </c>
      <c r="F37" s="59" t="s">
        <v>158</v>
      </c>
      <c r="G37" s="59" t="s">
        <v>159</v>
      </c>
      <c r="H37" s="59"/>
      <c r="I37" s="59"/>
      <c r="J37" s="59" t="s">
        <v>92</v>
      </c>
      <c r="K37" s="59">
        <v>1.078</v>
      </c>
      <c r="L37" s="59">
        <v>1.078</v>
      </c>
      <c r="M37" s="59"/>
      <c r="N37" s="59">
        <v>1.078</v>
      </c>
      <c r="O37" s="59"/>
      <c r="P37" s="59"/>
      <c r="Q37" s="59"/>
      <c r="R37" s="59"/>
      <c r="S37" s="59"/>
      <c r="T37" s="59"/>
      <c r="U37" s="59"/>
      <c r="V37" s="59"/>
      <c r="W37" s="59"/>
      <c r="X37" s="59">
        <v>2</v>
      </c>
      <c r="Y37" s="59"/>
      <c r="Z37" s="59"/>
    </row>
    <row r="38" spans="1:26" ht="36" customHeight="1">
      <c r="A38" s="41"/>
      <c r="B38" s="59">
        <v>12</v>
      </c>
      <c r="C38" s="59" t="s">
        <v>166</v>
      </c>
      <c r="D38" s="59" t="s">
        <v>103</v>
      </c>
      <c r="E38" s="59" t="s">
        <v>179</v>
      </c>
      <c r="F38" s="59" t="s">
        <v>158</v>
      </c>
      <c r="G38" s="59" t="s">
        <v>159</v>
      </c>
      <c r="H38" s="59"/>
      <c r="I38" s="59"/>
      <c r="J38" s="59" t="s">
        <v>92</v>
      </c>
      <c r="K38" s="59">
        <v>0.539</v>
      </c>
      <c r="L38" s="59">
        <v>0.539</v>
      </c>
      <c r="M38" s="59"/>
      <c r="N38" s="59">
        <v>0.539</v>
      </c>
      <c r="O38" s="59"/>
      <c r="P38" s="59"/>
      <c r="Q38" s="59"/>
      <c r="R38" s="59"/>
      <c r="S38" s="59"/>
      <c r="T38" s="59"/>
      <c r="U38" s="59"/>
      <c r="V38" s="59"/>
      <c r="W38" s="59"/>
      <c r="X38" s="59">
        <v>1</v>
      </c>
      <c r="Y38" s="59"/>
      <c r="Z38" s="59"/>
    </row>
    <row r="39" spans="1:26" ht="42" customHeight="1">
      <c r="A39" s="41"/>
      <c r="B39" s="59">
        <v>13</v>
      </c>
      <c r="C39" s="59" t="s">
        <v>160</v>
      </c>
      <c r="D39" s="59" t="s">
        <v>103</v>
      </c>
      <c r="E39" s="59" t="s">
        <v>180</v>
      </c>
      <c r="F39" s="59" t="s">
        <v>158</v>
      </c>
      <c r="G39" s="59" t="s">
        <v>159</v>
      </c>
      <c r="H39" s="59"/>
      <c r="I39" s="59"/>
      <c r="J39" s="59" t="s">
        <v>92</v>
      </c>
      <c r="K39" s="59">
        <v>2.55</v>
      </c>
      <c r="L39" s="59">
        <v>2.55</v>
      </c>
      <c r="M39" s="59"/>
      <c r="N39" s="59">
        <v>2.55</v>
      </c>
      <c r="O39" s="59"/>
      <c r="P39" s="59"/>
      <c r="Q39" s="59"/>
      <c r="R39" s="59"/>
      <c r="S39" s="59"/>
      <c r="T39" s="59"/>
      <c r="U39" s="59"/>
      <c r="V39" s="59"/>
      <c r="W39" s="59"/>
      <c r="X39" s="59">
        <v>5</v>
      </c>
      <c r="Y39" s="59"/>
      <c r="Z39" s="59"/>
    </row>
    <row r="40" spans="1:26" ht="42" customHeight="1">
      <c r="A40" s="41"/>
      <c r="B40" s="59">
        <v>14</v>
      </c>
      <c r="C40" s="59" t="s">
        <v>181</v>
      </c>
      <c r="D40" s="59" t="s">
        <v>103</v>
      </c>
      <c r="E40" s="59" t="s">
        <v>182</v>
      </c>
      <c r="F40" s="59" t="s">
        <v>158</v>
      </c>
      <c r="G40" s="59" t="s">
        <v>159</v>
      </c>
      <c r="H40" s="59"/>
      <c r="I40" s="59"/>
      <c r="J40" s="59" t="s">
        <v>92</v>
      </c>
      <c r="K40" s="59">
        <v>0.48</v>
      </c>
      <c r="L40" s="59">
        <v>0.48</v>
      </c>
      <c r="M40" s="59"/>
      <c r="N40" s="59">
        <v>0.48</v>
      </c>
      <c r="O40" s="59"/>
      <c r="P40" s="59"/>
      <c r="Q40" s="59"/>
      <c r="R40" s="59"/>
      <c r="S40" s="59"/>
      <c r="T40" s="59"/>
      <c r="U40" s="59"/>
      <c r="V40" s="59"/>
      <c r="W40" s="59"/>
      <c r="X40" s="59">
        <v>1</v>
      </c>
      <c r="Y40" s="59"/>
      <c r="Z40" s="59"/>
    </row>
    <row r="41" spans="1:26" ht="40.5" customHeight="1">
      <c r="A41" s="41"/>
      <c r="B41" s="59">
        <v>15</v>
      </c>
      <c r="C41" s="61" t="s">
        <v>183</v>
      </c>
      <c r="D41" s="61" t="s">
        <v>103</v>
      </c>
      <c r="E41" s="61" t="s">
        <v>184</v>
      </c>
      <c r="F41" s="61" t="s">
        <v>158</v>
      </c>
      <c r="G41" s="61" t="s">
        <v>159</v>
      </c>
      <c r="H41" s="61"/>
      <c r="I41" s="61"/>
      <c r="J41" s="61" t="s">
        <v>92</v>
      </c>
      <c r="K41" s="61">
        <v>0.528</v>
      </c>
      <c r="L41" s="61">
        <v>0.528</v>
      </c>
      <c r="M41" s="61"/>
      <c r="N41" s="61">
        <v>0.528</v>
      </c>
      <c r="O41" s="61"/>
      <c r="P41" s="61"/>
      <c r="Q41" s="61"/>
      <c r="R41" s="61"/>
      <c r="S41" s="61"/>
      <c r="T41" s="61"/>
      <c r="U41" s="61"/>
      <c r="V41" s="61"/>
      <c r="W41" s="61"/>
      <c r="X41" s="61">
        <v>1</v>
      </c>
      <c r="Y41" s="61"/>
      <c r="Z41" s="61"/>
    </row>
    <row r="42" spans="1:26" ht="36.75" customHeight="1">
      <c r="A42" s="51"/>
      <c r="B42" s="59">
        <v>16</v>
      </c>
      <c r="C42" s="62" t="s">
        <v>185</v>
      </c>
      <c r="D42" s="62" t="s">
        <v>103</v>
      </c>
      <c r="E42" s="62" t="s">
        <v>186</v>
      </c>
      <c r="F42" s="62" t="s">
        <v>158</v>
      </c>
      <c r="G42" s="62" t="s">
        <v>159</v>
      </c>
      <c r="H42" s="62"/>
      <c r="I42" s="62"/>
      <c r="J42" s="62" t="s">
        <v>92</v>
      </c>
      <c r="K42" s="62">
        <v>0.528</v>
      </c>
      <c r="L42" s="62">
        <v>0.528</v>
      </c>
      <c r="M42" s="62"/>
      <c r="N42" s="62">
        <v>0.528</v>
      </c>
      <c r="O42" s="62"/>
      <c r="P42" s="62"/>
      <c r="Q42" s="62"/>
      <c r="R42" s="62"/>
      <c r="S42" s="62"/>
      <c r="T42" s="62"/>
      <c r="U42" s="62"/>
      <c r="V42" s="62"/>
      <c r="W42" s="62"/>
      <c r="X42" s="62">
        <v>1</v>
      </c>
      <c r="Y42" s="62"/>
      <c r="Z42" s="62"/>
    </row>
    <row r="43" spans="1:26" ht="30" customHeight="1">
      <c r="A43" s="41"/>
      <c r="B43" s="59">
        <v>17</v>
      </c>
      <c r="C43" s="41" t="s">
        <v>117</v>
      </c>
      <c r="D43" s="41" t="s">
        <v>103</v>
      </c>
      <c r="E43" s="41"/>
      <c r="F43" s="41" t="s">
        <v>158</v>
      </c>
      <c r="G43" s="41" t="s">
        <v>159</v>
      </c>
      <c r="H43" s="41"/>
      <c r="I43" s="41"/>
      <c r="J43" s="41" t="s">
        <v>92</v>
      </c>
      <c r="K43" s="41">
        <v>16.659</v>
      </c>
      <c r="L43" s="41">
        <v>16.659</v>
      </c>
      <c r="M43" s="41"/>
      <c r="N43" s="41">
        <v>16.659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</sheetData>
  <sheetProtection/>
  <mergeCells count="25">
    <mergeCell ref="A1:Z1"/>
    <mergeCell ref="A2:Z2"/>
    <mergeCell ref="A3:Z3"/>
    <mergeCell ref="H4:I4"/>
    <mergeCell ref="J4:K4"/>
    <mergeCell ref="L4:S4"/>
    <mergeCell ref="W4:Y4"/>
    <mergeCell ref="A6:B6"/>
    <mergeCell ref="A7:B7"/>
    <mergeCell ref="B8:D8"/>
    <mergeCell ref="B13:D13"/>
    <mergeCell ref="B22:D22"/>
    <mergeCell ref="B23:D23"/>
    <mergeCell ref="B24:D24"/>
    <mergeCell ref="A4:A5"/>
    <mergeCell ref="B4:B5"/>
    <mergeCell ref="C4:C5"/>
    <mergeCell ref="D4:D5"/>
    <mergeCell ref="E4:E5"/>
    <mergeCell ref="F4:F5"/>
    <mergeCell ref="G4:G5"/>
    <mergeCell ref="T4:T5"/>
    <mergeCell ref="U4:U5"/>
    <mergeCell ref="V4:V5"/>
    <mergeCell ref="Z4:Z5"/>
  </mergeCells>
  <printOptions/>
  <pageMargins left="0.3541666666666667" right="0.39375" top="0.7479166666666667" bottom="0.7479166666666667" header="0.3145833333333333" footer="0.3145833333333333"/>
  <pageSetup horizontalDpi="600" verticalDpi="600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8"/>
  <sheetViews>
    <sheetView zoomScaleSheetLayoutView="100" workbookViewId="0" topLeftCell="B1">
      <selection activeCell="G5" sqref="G5:G7"/>
    </sheetView>
  </sheetViews>
  <sheetFormatPr defaultColWidth="8.00390625" defaultRowHeight="13.5" customHeight="1"/>
  <cols>
    <col min="1" max="1" width="2.875" style="0" customWidth="1"/>
    <col min="2" max="2" width="5.875" style="0" customWidth="1"/>
    <col min="3" max="3" width="6.125" style="0" customWidth="1"/>
    <col min="4" max="4" width="4.875" style="0" customWidth="1"/>
    <col min="5" max="5" width="3.625" style="0" customWidth="1"/>
    <col min="6" max="6" width="5.00390625" style="0" customWidth="1"/>
    <col min="7" max="7" width="6.375" style="0" customWidth="1"/>
    <col min="8" max="8" width="4.75390625" style="0" customWidth="1"/>
    <col min="9" max="9" width="9.75390625" style="0" customWidth="1"/>
    <col min="10" max="10" width="10.00390625" style="0" customWidth="1"/>
    <col min="11" max="11" width="8.50390625" style="0" customWidth="1"/>
    <col min="12" max="12" width="9.125" style="0" customWidth="1"/>
    <col min="13" max="13" width="7.75390625" style="0" customWidth="1"/>
    <col min="14" max="14" width="9.25390625" style="0" customWidth="1"/>
    <col min="15" max="15" width="3.75390625" style="0" customWidth="1"/>
    <col min="16" max="16" width="6.375" style="0" customWidth="1"/>
    <col min="17" max="17" width="8.50390625" style="0" customWidth="1"/>
    <col min="18" max="18" width="7.75390625" style="0" customWidth="1"/>
    <col min="20" max="20" width="5.25390625" style="0" customWidth="1"/>
    <col min="21" max="21" width="6.375" style="0" customWidth="1"/>
    <col min="22" max="22" width="8.125" style="0" customWidth="1"/>
    <col min="23" max="23" width="8.625" style="0" customWidth="1"/>
    <col min="24" max="24" width="9.00390625" style="0" customWidth="1"/>
    <col min="25" max="25" width="4.75390625" style="0" customWidth="1"/>
    <col min="26" max="26" width="7.625" style="0" customWidth="1"/>
    <col min="27" max="32" width="9.00390625" style="0" customWidth="1"/>
    <col min="225" max="253" width="9.00390625" style="0" customWidth="1"/>
  </cols>
  <sheetData>
    <row r="1" spans="1:26" ht="18" customHeight="1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2"/>
      <c r="B2" s="3" t="s">
        <v>188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1.25" customHeight="1">
      <c r="A3" s="4" t="s">
        <v>189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18"/>
      <c r="O3" s="18"/>
      <c r="P3" s="18"/>
      <c r="Q3" s="18"/>
      <c r="R3" s="18"/>
      <c r="S3" s="18"/>
      <c r="T3" s="18"/>
      <c r="U3" s="18"/>
      <c r="V3" s="25" t="s">
        <v>190</v>
      </c>
      <c r="W3" s="5"/>
      <c r="X3" s="5"/>
      <c r="Y3" s="5"/>
      <c r="Z3" s="26"/>
    </row>
    <row r="4" spans="1:26" ht="16.5" customHeight="1">
      <c r="A4" s="7" t="s">
        <v>4</v>
      </c>
      <c r="B4" s="7" t="s">
        <v>191</v>
      </c>
      <c r="C4" s="8" t="s">
        <v>192</v>
      </c>
      <c r="D4" s="9"/>
      <c r="E4" s="9"/>
      <c r="F4" s="9"/>
      <c r="G4" s="9"/>
      <c r="H4" s="9"/>
      <c r="I4" s="9"/>
      <c r="J4" s="19"/>
      <c r="K4" s="8" t="s">
        <v>193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9"/>
    </row>
    <row r="5" spans="1:26" ht="21" customHeight="1">
      <c r="A5" s="10"/>
      <c r="B5" s="10"/>
      <c r="C5" s="7" t="s">
        <v>194</v>
      </c>
      <c r="D5" s="7" t="s">
        <v>195</v>
      </c>
      <c r="E5" s="7" t="s">
        <v>196</v>
      </c>
      <c r="F5" s="11" t="s">
        <v>197</v>
      </c>
      <c r="G5" s="7" t="s">
        <v>198</v>
      </c>
      <c r="H5" s="7" t="s">
        <v>199</v>
      </c>
      <c r="I5" s="7" t="s">
        <v>200</v>
      </c>
      <c r="J5" s="7" t="s">
        <v>201</v>
      </c>
      <c r="K5" s="20" t="s">
        <v>202</v>
      </c>
      <c r="L5" s="8" t="s">
        <v>203</v>
      </c>
      <c r="M5" s="9"/>
      <c r="N5" s="9"/>
      <c r="O5" s="9"/>
      <c r="P5" s="19"/>
      <c r="Q5" s="8" t="s">
        <v>204</v>
      </c>
      <c r="R5" s="9"/>
      <c r="S5" s="9"/>
      <c r="T5" s="9"/>
      <c r="U5" s="19"/>
      <c r="V5" s="8" t="s">
        <v>205</v>
      </c>
      <c r="W5" s="9"/>
      <c r="X5" s="9"/>
      <c r="Y5" s="9"/>
      <c r="Z5" s="19"/>
    </row>
    <row r="6" spans="1:26" ht="23.25" customHeight="1">
      <c r="A6" s="10"/>
      <c r="B6" s="10"/>
      <c r="C6" s="10"/>
      <c r="D6" s="10"/>
      <c r="E6" s="10"/>
      <c r="F6" s="12"/>
      <c r="G6" s="10"/>
      <c r="H6" s="10"/>
      <c r="I6" s="10"/>
      <c r="J6" s="10"/>
      <c r="K6" s="21"/>
      <c r="L6" s="7" t="s">
        <v>206</v>
      </c>
      <c r="M6" s="7" t="s">
        <v>91</v>
      </c>
      <c r="N6" s="7" t="s">
        <v>207</v>
      </c>
      <c r="O6" s="7" t="s">
        <v>208</v>
      </c>
      <c r="P6" s="7" t="s">
        <v>209</v>
      </c>
      <c r="Q6" s="7" t="s">
        <v>206</v>
      </c>
      <c r="R6" s="7" t="s">
        <v>91</v>
      </c>
      <c r="S6" s="7" t="s">
        <v>207</v>
      </c>
      <c r="T6" s="7" t="s">
        <v>208</v>
      </c>
      <c r="U6" s="7" t="s">
        <v>209</v>
      </c>
      <c r="V6" s="7" t="s">
        <v>206</v>
      </c>
      <c r="W6" s="7" t="s">
        <v>91</v>
      </c>
      <c r="X6" s="7" t="s">
        <v>207</v>
      </c>
      <c r="Y6" s="7" t="s">
        <v>208</v>
      </c>
      <c r="Z6" s="7" t="s">
        <v>209</v>
      </c>
    </row>
    <row r="7" spans="1:26" ht="28.5" customHeight="1">
      <c r="A7" s="13"/>
      <c r="B7" s="13"/>
      <c r="C7" s="13"/>
      <c r="D7" s="13"/>
      <c r="E7" s="13"/>
      <c r="F7" s="14"/>
      <c r="G7" s="13"/>
      <c r="H7" s="13"/>
      <c r="I7" s="13"/>
      <c r="J7" s="13"/>
      <c r="K7" s="2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1.5" customHeight="1">
      <c r="A8" s="15">
        <v>1</v>
      </c>
      <c r="B8" s="16" t="s">
        <v>103</v>
      </c>
      <c r="C8" s="15">
        <v>13213</v>
      </c>
      <c r="D8" s="15">
        <v>4378</v>
      </c>
      <c r="E8" s="15">
        <v>27</v>
      </c>
      <c r="F8" s="17" t="s">
        <v>210</v>
      </c>
      <c r="G8" s="15" t="s">
        <v>211</v>
      </c>
      <c r="H8" s="15">
        <v>2019</v>
      </c>
      <c r="I8" s="23">
        <v>43891</v>
      </c>
      <c r="J8" s="23">
        <v>43040</v>
      </c>
      <c r="K8" s="15">
        <v>12034.64</v>
      </c>
      <c r="L8" s="15">
        <f>M8+N8+O8+P8</f>
        <v>10087</v>
      </c>
      <c r="M8" s="24">
        <v>7308.08</v>
      </c>
      <c r="N8" s="15">
        <v>1978.92</v>
      </c>
      <c r="O8" s="15">
        <v>500</v>
      </c>
      <c r="P8" s="15">
        <v>300</v>
      </c>
      <c r="Q8" s="15">
        <f>R8+S8+T8+U8</f>
        <v>10087</v>
      </c>
      <c r="R8" s="24">
        <v>7308.08</v>
      </c>
      <c r="S8" s="15">
        <v>1978.92</v>
      </c>
      <c r="T8" s="15">
        <v>500</v>
      </c>
      <c r="U8" s="15">
        <v>300</v>
      </c>
      <c r="V8" s="15">
        <f>W8+X8+Y8+Z8</f>
        <v>10087</v>
      </c>
      <c r="W8" s="24">
        <v>7308.08</v>
      </c>
      <c r="X8" s="15">
        <v>1978.92</v>
      </c>
      <c r="Y8" s="15">
        <v>500</v>
      </c>
      <c r="Z8" s="15">
        <v>300</v>
      </c>
    </row>
  </sheetData>
  <sheetProtection/>
  <mergeCells count="35">
    <mergeCell ref="A1:Z1"/>
    <mergeCell ref="B2:Z2"/>
    <mergeCell ref="A3:G3"/>
    <mergeCell ref="V3:Z3"/>
    <mergeCell ref="C4:J4"/>
    <mergeCell ref="K4:Z4"/>
    <mergeCell ref="L5:P5"/>
    <mergeCell ref="Q5:U5"/>
    <mergeCell ref="V5:Z5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/>
  <pageMargins left="0.5895833333333333" right="0.7097222222222223" top="0.75" bottom="0.75" header="0.30972222222222223" footer="0.30972222222222223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雍腻扎</cp:lastModifiedBy>
  <cp:lastPrinted>2019-10-18T08:50:33Z</cp:lastPrinted>
  <dcterms:created xsi:type="dcterms:W3CDTF">2019-05-06T02:30:00Z</dcterms:created>
  <dcterms:modified xsi:type="dcterms:W3CDTF">2020-03-27T13:28:54Z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